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0" yWindow="0" windowWidth="15140" windowHeight="9400" activeTab="0"/>
  </bookViews>
  <sheets>
    <sheet name="data" sheetId="1" r:id="rId1"/>
    <sheet name="colors" sheetId="2" r:id="rId2"/>
    <sheet name="uncertainity" sheetId="3" r:id="rId3"/>
    <sheet name="pref point" sheetId="4" r:id="rId4"/>
    <sheet name="Misc." sheetId="5" r:id="rId5"/>
  </sheets>
  <definedNames>
    <definedName name="collor_cells">'colors'!$B$3:$B$56</definedName>
    <definedName name="colorstart">'colors'!$B$3</definedName>
    <definedName name="data_table">#REF!</definedName>
    <definedName name="delta">'uncertainity'!$B$5</definedName>
    <definedName name="giffilenamedefault" localSheetId="3">'pref point'!$B$32</definedName>
    <definedName name="giffilenamedefault">'Misc.'!$B$26</definedName>
    <definedName name="grad_speed" localSheetId="3">'pref point'!$B$28</definedName>
    <definedName name="grad_speed">'Misc.'!$B$14</definedName>
    <definedName name="legend_flag">'Misc.'!$B$18</definedName>
    <definedName name="message_flag" localSheetId="3">'pref point'!$B$36</definedName>
    <definedName name="message_flag">'Misc.'!$B$30</definedName>
    <definedName name="pwe">'pref point'!$B$7</definedName>
    <definedName name="pwh">'pref point'!$C$7</definedName>
    <definedName name="pwr">'pref point'!$D$7</definedName>
    <definedName name="resolution" localSheetId="3">'pref point'!$B$23</definedName>
    <definedName name="resolution">'Misc.'!$B$9</definedName>
    <definedName name="size">'Misc.'!$B$5</definedName>
    <definedName name="tic_density">'Misc.'!$B$22</definedName>
  </definedNames>
  <calcPr fullCalcOnLoad="1"/>
</workbook>
</file>

<file path=xl/sharedStrings.xml><?xml version="1.0" encoding="utf-8"?>
<sst xmlns="http://schemas.openxmlformats.org/spreadsheetml/2006/main" count="154" uniqueCount="148">
  <si>
    <t>&lt;--- Names for axes</t>
  </si>
  <si>
    <t>default 70</t>
  </si>
  <si>
    <t>default 200</t>
  </si>
  <si>
    <t>default 40</t>
  </si>
  <si>
    <t xml:space="preserve">         for each product option</t>
  </si>
  <si>
    <t>&lt;-- normalised but unweighted impact data</t>
  </si>
  <si>
    <t>fill in product options here</t>
  </si>
  <si>
    <t xml:space="preserve">avoid empty lines, </t>
  </si>
  <si>
    <t xml:space="preserve">as these will be interpreted </t>
  </si>
  <si>
    <t>as products with zero impact</t>
  </si>
  <si>
    <t>Mixtri Colors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</si>
  <si>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</si>
  <si>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</si>
  <si>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</si>
  <si>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</si>
  <si>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</si>
  <si>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</si>
  <si>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</si>
  <si>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</si>
  <si>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</si>
  <si>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</si>
  <si>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</si>
  <si>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</si>
  <si>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</si>
  <si>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</si>
  <si>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</si>
  <si>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</si>
  <si>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</si>
  <si>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</si>
  <si>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</si>
  <si>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</si>
  <si>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</si>
  <si>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</si>
  <si>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</si>
  <si>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</si>
  <si>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do not drag cells, use copy/paste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</si>
  <si>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</si>
  <si>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</si>
  <si>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</si>
  <si>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</si>
  <si>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</si>
  <si>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</si>
  <si>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</si>
  <si>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</si>
  <si>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</si>
  <si>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</si>
  <si>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</si>
  <si>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</si>
  <si>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</si>
  <si>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</si>
  <si>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</si>
  <si>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</si>
  <si>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</si>
  <si>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</si>
  <si>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</si>
  <si>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</si>
  <si>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</si>
  <si>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</si>
  <si>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</si>
  <si>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</si>
  <si>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</si>
  <si>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</si>
  <si>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</si>
  <si>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</si>
  <si>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</si>
  <si>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</si>
  <si>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r>
      <t>Select the data you want to plot below</t>
    </r>
    <r>
      <rPr>
        <b/>
        <sz val="12"/>
        <rFont val="Geneva"/>
        <family val="0"/>
      </rPr>
      <t xml:space="preserve"> 
</t>
    </r>
    <r>
      <rPr>
        <sz val="12"/>
        <rFont val="Geneva"/>
        <family val="0"/>
      </rPr>
      <t>including headers
and press</t>
    </r>
    <r>
      <rPr>
        <b/>
        <sz val="12"/>
        <rFont val="Geneva"/>
        <family val="0"/>
      </rPr>
      <t xml:space="preserve"> </t>
    </r>
    <r>
      <rPr>
        <b/>
        <sz val="12"/>
        <color indexed="10"/>
        <rFont val="Geneva"/>
        <family val="0"/>
      </rPr>
      <t>'command+option+P'</t>
    </r>
    <r>
      <rPr>
        <sz val="12"/>
        <rFont val="Geneva"/>
        <family val="0"/>
      </rPr>
      <t xml:space="preserve"> to draw a triangle
or execute the 'plot' macro from the macro list.</t>
    </r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</si>
  <si>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</si>
  <si>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</si>
  <si>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</si>
  <si>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</si>
  <si>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</si>
  <si>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</si>
  <si>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</si>
  <si>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</si>
  <si>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</si>
  <si>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</si>
  <si>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r>
      <t xml:space="preserve"> Mixtri 2.0 </t>
    </r>
    <r>
      <rPr>
        <sz val="18"/>
        <color indexed="22"/>
        <rFont val="Courier"/>
        <family val="0"/>
      </rPr>
      <t>© 2000 by Gabor Doka</t>
    </r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</si>
  <si>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</si>
  <si>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</si>
  <si>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</si>
  <si>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</si>
  <si>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</si>
  <si>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</si>
  <si>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</si>
  <si>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</si>
  <si>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</si>
  <si>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number of tic marks on axes</t>
  </si>
  <si>
    <t>default 5</t>
  </si>
  <si>
    <t>0 = no tic marks</t>
  </si>
  <si>
    <t xml:space="preserve"> default value is 35%</t>
  </si>
  <si>
    <t>end</t>
  </si>
  <si>
    <t>The cell colors in this column will be used to color code the product options in the triangle plot.
Use the 'bucket tool' 
to change the colors, 
or copy/paste 
from the cells at the right ----&gt;</t>
  </si>
  <si>
    <r>
      <t xml:space="preserve">EQ 
</t>
    </r>
    <r>
      <rPr>
        <sz val="9"/>
        <rFont val="Geneva"/>
        <family val="0"/>
      </rPr>
      <t>Ecosystem Quality</t>
    </r>
  </si>
  <si>
    <r>
      <t xml:space="preserve">R 
</t>
    </r>
    <r>
      <rPr>
        <sz val="9"/>
        <rFont val="Geneva"/>
        <family val="0"/>
      </rPr>
      <t>Resource Depletion</t>
    </r>
  </si>
  <si>
    <r>
      <t xml:space="preserve">HH 
</t>
    </r>
    <r>
      <rPr>
        <sz val="9"/>
        <rFont val="Geneva"/>
        <family val="0"/>
      </rPr>
      <t>Human 
Health</t>
    </r>
  </si>
  <si>
    <t>From ecoindicator'99 methodology report p. 100</t>
  </si>
  <si>
    <t>Egalitarian (n = 14)</t>
  </si>
  <si>
    <t>Individualist (n = 10)</t>
  </si>
  <si>
    <t>Hierarchist (n = 5)</t>
  </si>
  <si>
    <t>Average</t>
  </si>
  <si>
    <t>Color gradient speed in non-dominant areas</t>
  </si>
  <si>
    <t>Drawing size 
Base of the triangle in pixels</t>
  </si>
  <si>
    <t>do not move these cells</t>
  </si>
  <si>
    <t>Enter the default range of uncertainity in percent</t>
  </si>
  <si>
    <t>Default uncertainity</t>
  </si>
  <si>
    <t xml:space="preserve">  Miscellaneous parameters</t>
  </si>
  <si>
    <t>Tentative values for different cultural archetypes</t>
  </si>
  <si>
    <t>Sum must be 100%, 
else no point will be displayed</t>
  </si>
  <si>
    <t>my default 1</t>
  </si>
  <si>
    <t>my default 2</t>
  </si>
  <si>
    <t>my default 3</t>
  </si>
  <si>
    <t>my default 4</t>
  </si>
  <si>
    <t xml:space="preserve">  Preference weighting point</t>
  </si>
  <si>
    <r>
      <t>Enter the value for the preference weighting point.</t>
    </r>
    <r>
      <rPr>
        <sz val="10"/>
        <rFont val="Geneva"/>
        <family val="0"/>
      </rPr>
      <t xml:space="preserve">
A black circle will indicate the preference weighting point in the traingle plot.</t>
    </r>
  </si>
  <si>
    <t xml:space="preserve">  Effect on data display:</t>
  </si>
  <si>
    <t xml:space="preserve">    Example product impact results:</t>
  </si>
  <si>
    <t>An area will be denoted as dominated by more than one product (hatching and color gradient), if the second best product option has an impact that is less than X% higher than the impact of the best product option.</t>
  </si>
  <si>
    <t>Best product (dominant)</t>
  </si>
  <si>
    <t>Display color code legend for product options</t>
  </si>
  <si>
    <t>Not dominant product</t>
  </si>
  <si>
    <t>Borderline case</t>
  </si>
  <si>
    <t>Type 0 (zero) to avoid messages, save with default name...</t>
  </si>
  <si>
    <t>Try higher numbers to put emphasis on dominance areas
and make non-dominant areas more light.</t>
  </si>
  <si>
    <t xml:space="preserve"> do not move this cell</t>
  </si>
  <si>
    <t>Also dominant product (will cause hatching)</t>
  </si>
  <si>
    <t>do not move the location of the cells</t>
  </si>
  <si>
    <t>This table can be freely moved 
(even to new sheets) 
but must remain in this workbook</t>
  </si>
  <si>
    <t>Data table</t>
  </si>
  <si>
    <t xml:space="preserve">mandatory heading row ---&gt; </t>
  </si>
  <si>
    <t xml:space="preserve">names for legend text ---&gt; </t>
  </si>
  <si>
    <t>Ecosystem quality –––&gt;</t>
  </si>
  <si>
    <t>&lt;––– Human health</t>
  </si>
  <si>
    <t>Resources depletion –––&gt;</t>
  </si>
  <si>
    <t>Sample plot of random data with MIXTRI 2.0</t>
  </si>
  <si>
    <t>add more product options here if necessary</t>
  </si>
  <si>
    <t>but avoid empty lines</t>
  </si>
  <si>
    <t>(or copy or link from excel sheets)</t>
  </si>
  <si>
    <t>Display messages while plotting</t>
  </si>
  <si>
    <t>1 = Yes, 0 = No</t>
  </si>
  <si>
    <t>Storage area</t>
  </si>
  <si>
    <t>Excel default colors</t>
  </si>
  <si>
    <t>Random</t>
  </si>
  <si>
    <t>Palette</t>
  </si>
  <si>
    <t>Reverse palette</t>
  </si>
  <si>
    <t>Add more cells here if necessary</t>
  </si>
  <si>
    <r>
      <t xml:space="preserve">Resolution/fineness of scan </t>
    </r>
    <r>
      <rPr>
        <sz val="10"/>
        <rFont val="Geneva"/>
        <family val="0"/>
      </rPr>
      <t xml:space="preserve">(as dots </t>
    </r>
    <r>
      <rPr>
        <sz val="10"/>
        <color indexed="16"/>
        <rFont val="Geneva"/>
        <family val="0"/>
      </rPr>
      <t>per axis</t>
    </r>
    <r>
      <rPr>
        <sz val="10"/>
        <rFont val="Geneva"/>
        <family val="0"/>
      </rPr>
      <t>)</t>
    </r>
  </si>
  <si>
    <t>Default GIF file name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</si>
</sst>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0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sz val="5"/>
      <name val="Geneva"/>
      <family val="0"/>
    </font>
    <font>
      <sz val="10"/>
      <color indexed="23"/>
      <name val="Geneva"/>
      <family val="0"/>
    </font>
    <font>
      <b/>
      <sz val="10"/>
      <color indexed="63"/>
      <name val="Geneva"/>
      <family val="0"/>
    </font>
    <font>
      <sz val="9"/>
      <color indexed="63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2"/>
      <color indexed="10"/>
      <name val="Geneva"/>
      <family val="0"/>
    </font>
    <font>
      <sz val="24"/>
      <color indexed="10"/>
      <name val="Arial Black"/>
      <family val="0"/>
    </font>
    <font>
      <sz val="9"/>
      <color indexed="10"/>
      <name val="Geneva"/>
      <family val="0"/>
    </font>
    <font>
      <sz val="10"/>
      <color indexed="63"/>
      <name val="Geneva"/>
      <family val="0"/>
    </font>
    <font>
      <b/>
      <sz val="10"/>
      <color indexed="16"/>
      <name val="Geneva"/>
      <family val="0"/>
    </font>
    <font>
      <sz val="10"/>
      <color indexed="16"/>
      <name val="Geneva"/>
      <family val="0"/>
    </font>
    <font>
      <sz val="18"/>
      <color indexed="9"/>
      <name val="Arial Black"/>
      <family val="0"/>
    </font>
    <font>
      <sz val="18"/>
      <color indexed="22"/>
      <name val="Courier"/>
      <family val="0"/>
    </font>
    <font>
      <b/>
      <sz val="36"/>
      <color indexed="22"/>
      <name val="Courier"/>
      <family val="0"/>
    </font>
    <font>
      <b/>
      <sz val="12"/>
      <color indexed="16"/>
      <name val="Geneva"/>
      <family val="0"/>
    </font>
    <font>
      <sz val="8.75"/>
      <name val="Geneva"/>
      <family val="0"/>
    </font>
    <font>
      <b/>
      <sz val="12"/>
      <color indexed="24"/>
      <name val="Geneva"/>
      <family val="0"/>
    </font>
    <font>
      <sz val="24"/>
      <color indexed="16"/>
      <name val="Arial Black"/>
      <family val="0"/>
    </font>
    <font>
      <sz val="9"/>
      <color indexed="55"/>
      <name val="Geneva"/>
      <family val="0"/>
    </font>
    <font>
      <sz val="9"/>
      <color indexed="16"/>
      <name val="Geneva"/>
      <family val="0"/>
    </font>
    <font>
      <sz val="9"/>
      <color indexed="17"/>
      <name val="Geneva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9" fontId="12" fillId="2" borderId="1" xfId="0" applyNumberFormat="1" applyFont="1" applyFill="1" applyBorder="1" applyAlignment="1" applyProtection="1">
      <alignment horizontal="center" vertical="center"/>
      <protection locked="0"/>
    </xf>
    <xf numFmtId="9" fontId="8" fillId="3" borderId="2" xfId="0" applyNumberFormat="1" applyFont="1" applyFill="1" applyBorder="1" applyAlignment="1" applyProtection="1">
      <alignment horizontal="center" vertical="center"/>
      <protection locked="0"/>
    </xf>
    <xf numFmtId="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5" fillId="3" borderId="3" xfId="0" applyFont="1" applyFill="1" applyBorder="1" applyAlignment="1" applyProtection="1">
      <alignment horizontal="left" vertical="center"/>
      <protection/>
    </xf>
    <xf numFmtId="0" fontId="5" fillId="3" borderId="4" xfId="0" applyFont="1" applyFill="1" applyBorder="1" applyAlignment="1" applyProtection="1">
      <alignment horizontal="left" vertical="center" wrapText="1"/>
      <protection/>
    </xf>
    <xf numFmtId="0" fontId="0" fillId="3" borderId="5" xfId="0" applyFont="1" applyFill="1" applyBorder="1" applyAlignment="1" applyProtection="1">
      <alignment horizontal="left" vertical="center" wrapText="1"/>
      <protection/>
    </xf>
    <xf numFmtId="0" fontId="0" fillId="3" borderId="4" xfId="0" applyFill="1" applyBorder="1" applyAlignment="1" applyProtection="1">
      <alignment vertical="center"/>
      <protection/>
    </xf>
    <xf numFmtId="9" fontId="9" fillId="3" borderId="5" xfId="17" applyFont="1" applyFill="1" applyBorder="1" applyAlignment="1" applyProtection="1">
      <alignment horizontal="left" vertical="center"/>
      <protection/>
    </xf>
    <xf numFmtId="9" fontId="12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vertical="center"/>
      <protection/>
    </xf>
    <xf numFmtId="9" fontId="8" fillId="3" borderId="1" xfId="0" applyNumberFormat="1" applyFont="1" applyFill="1" applyBorder="1" applyAlignment="1" applyProtection="1">
      <alignment horizontal="center" vertical="center"/>
      <protection/>
    </xf>
    <xf numFmtId="9" fontId="8" fillId="3" borderId="2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0" fillId="3" borderId="4" xfId="0" applyFill="1" applyBorder="1" applyAlignment="1" applyProtection="1">
      <alignment vertical="center"/>
      <protection locked="0"/>
    </xf>
    <xf numFmtId="9" fontId="9" fillId="3" borderId="5" xfId="17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horizontal="left" vertical="center" wrapText="1"/>
      <protection/>
    </xf>
    <xf numFmtId="0" fontId="5" fillId="3" borderId="11" xfId="0" applyFont="1" applyFill="1" applyBorder="1" applyAlignment="1" applyProtection="1">
      <alignment horizontal="left" vertical="center" wrapText="1"/>
      <protection/>
    </xf>
    <xf numFmtId="0" fontId="5" fillId="3" borderId="4" xfId="0" applyFont="1" applyFill="1" applyBorder="1" applyAlignment="1" applyProtection="1">
      <alignment horizontal="left" vertical="center" wrapText="1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5" xfId="0" applyFont="1" applyFill="1" applyBorder="1" applyAlignment="1" applyProtection="1">
      <alignment horizontal="left" vertical="center" wrapText="1"/>
      <protection/>
    </xf>
    <xf numFmtId="0" fontId="20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 vertical="center"/>
      <protection locked="0"/>
    </xf>
    <xf numFmtId="14" fontId="18" fillId="4" borderId="7" xfId="0" applyNumberFormat="1" applyFont="1" applyFill="1" applyBorder="1" applyAlignment="1" applyProtection="1">
      <alignment horizontal="left" vertical="center"/>
      <protection locked="0"/>
    </xf>
    <xf numFmtId="0" fontId="20" fillId="4" borderId="7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22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right" vertical="center"/>
      <protection locked="0"/>
    </xf>
    <xf numFmtId="0" fontId="16" fillId="6" borderId="12" xfId="0" applyFont="1" applyFill="1" applyBorder="1" applyAlignment="1" applyProtection="1">
      <alignment vertical="center" wrapText="1"/>
      <protection locked="0"/>
    </xf>
    <xf numFmtId="0" fontId="16" fillId="6" borderId="13" xfId="0" applyFont="1" applyFill="1" applyBorder="1" applyAlignment="1" applyProtection="1">
      <alignment horizontal="center" vertical="center" wrapText="1"/>
      <protection locked="0"/>
    </xf>
    <xf numFmtId="0" fontId="16" fillId="6" borderId="14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" fillId="7" borderId="0" xfId="0" applyFont="1" applyFill="1" applyBorder="1" applyAlignment="1" applyProtection="1">
      <alignment horizontal="right"/>
      <protection locked="0"/>
    </xf>
    <xf numFmtId="0" fontId="25" fillId="7" borderId="0" xfId="0" applyFont="1" applyFill="1" applyBorder="1" applyAlignment="1" applyProtection="1">
      <alignment horizontal="right"/>
      <protection locked="0"/>
    </xf>
    <xf numFmtId="0" fontId="16" fillId="8" borderId="15" xfId="0" applyFont="1" applyFill="1" applyBorder="1" applyAlignment="1" applyProtection="1">
      <alignment vertical="center"/>
      <protection locked="0"/>
    </xf>
    <xf numFmtId="1" fontId="16" fillId="9" borderId="16" xfId="0" applyNumberFormat="1" applyFont="1" applyFill="1" applyBorder="1" applyAlignment="1" applyProtection="1">
      <alignment horizontal="center" vertical="center"/>
      <protection locked="0"/>
    </xf>
    <xf numFmtId="1" fontId="16" fillId="9" borderId="17" xfId="0" applyNumberFormat="1" applyFont="1" applyFill="1" applyBorder="1" applyAlignment="1" applyProtection="1">
      <alignment horizontal="center" vertical="center"/>
      <protection locked="0"/>
    </xf>
    <xf numFmtId="1" fontId="16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ont="1" applyFill="1" applyAlignment="1" applyProtection="1">
      <alignment/>
      <protection locked="0"/>
    </xf>
    <xf numFmtId="0" fontId="0" fillId="7" borderId="0" xfId="0" applyFont="1" applyFill="1" applyBorder="1" applyAlignment="1" applyProtection="1">
      <alignment horizontal="right"/>
      <protection locked="0"/>
    </xf>
    <xf numFmtId="0" fontId="1" fillId="9" borderId="0" xfId="0" applyFont="1" applyFill="1" applyAlignment="1" applyProtection="1">
      <alignment/>
      <protection locked="0"/>
    </xf>
    <xf numFmtId="0" fontId="0" fillId="7" borderId="4" xfId="0" applyFont="1" applyFill="1" applyBorder="1" applyAlignment="1" applyProtection="1">
      <alignment horizontal="right"/>
      <protection locked="0"/>
    </xf>
    <xf numFmtId="1" fontId="16" fillId="9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1" fontId="16" fillId="10" borderId="16" xfId="0" applyNumberFormat="1" applyFont="1" applyFill="1" applyBorder="1" applyAlignment="1" applyProtection="1">
      <alignment horizontal="center" vertical="center"/>
      <protection locked="0"/>
    </xf>
    <xf numFmtId="1" fontId="16" fillId="9" borderId="18" xfId="0" applyNumberFormat="1" applyFont="1" applyFill="1" applyBorder="1" applyAlignment="1" applyProtection="1">
      <alignment horizontal="center" vertical="center"/>
      <protection locked="0"/>
    </xf>
    <xf numFmtId="1" fontId="16" fillId="9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/>
      <protection locked="0"/>
    </xf>
    <xf numFmtId="0" fontId="0" fillId="11" borderId="20" xfId="0" applyFill="1" applyBorder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12" borderId="20" xfId="0" applyFill="1" applyBorder="1" applyAlignment="1" applyProtection="1">
      <alignment/>
      <protection locked="0"/>
    </xf>
    <xf numFmtId="0" fontId="0" fillId="13" borderId="20" xfId="0" applyFill="1" applyBorder="1" applyAlignment="1" applyProtection="1">
      <alignment/>
      <protection locked="0"/>
    </xf>
    <xf numFmtId="0" fontId="0" fillId="14" borderId="20" xfId="0" applyFill="1" applyBorder="1" applyAlignment="1" applyProtection="1">
      <alignment/>
      <protection locked="0"/>
    </xf>
    <xf numFmtId="0" fontId="0" fillId="15" borderId="20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16" borderId="20" xfId="0" applyFill="1" applyBorder="1" applyAlignment="1" applyProtection="1">
      <alignment/>
      <protection locked="0"/>
    </xf>
    <xf numFmtId="0" fontId="0" fillId="17" borderId="20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9" borderId="20" xfId="0" applyFill="1" applyBorder="1" applyAlignment="1" applyProtection="1">
      <alignment/>
      <protection locked="0"/>
    </xf>
    <xf numFmtId="0" fontId="0" fillId="20" borderId="20" xfId="0" applyFill="1" applyBorder="1" applyAlignment="1" applyProtection="1">
      <alignment/>
      <protection locked="0"/>
    </xf>
    <xf numFmtId="0" fontId="0" fillId="21" borderId="20" xfId="0" applyFill="1" applyBorder="1" applyAlignment="1" applyProtection="1">
      <alignment/>
      <protection locked="0"/>
    </xf>
    <xf numFmtId="0" fontId="0" fillId="22" borderId="20" xfId="0" applyFill="1" applyBorder="1" applyAlignment="1" applyProtection="1">
      <alignment/>
      <protection locked="0"/>
    </xf>
    <xf numFmtId="0" fontId="0" fillId="23" borderId="20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6" borderId="20" xfId="0" applyFill="1" applyBorder="1" applyAlignment="1" applyProtection="1">
      <alignment/>
      <protection locked="0"/>
    </xf>
    <xf numFmtId="0" fontId="0" fillId="27" borderId="20" xfId="0" applyFill="1" applyBorder="1" applyAlignment="1" applyProtection="1">
      <alignment/>
      <protection locked="0"/>
    </xf>
    <xf numFmtId="0" fontId="0" fillId="28" borderId="20" xfId="0" applyFill="1" applyBorder="1" applyAlignment="1" applyProtection="1">
      <alignment/>
      <protection locked="0"/>
    </xf>
    <xf numFmtId="0" fontId="0" fillId="29" borderId="20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30" borderId="20" xfId="0" applyFill="1" applyBorder="1" applyAlignment="1" applyProtection="1">
      <alignment/>
      <protection locked="0"/>
    </xf>
    <xf numFmtId="0" fontId="0" fillId="31" borderId="20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7" borderId="20" xfId="0" applyFill="1" applyBorder="1" applyAlignment="1" applyProtection="1">
      <alignment/>
      <protection locked="0"/>
    </xf>
    <xf numFmtId="0" fontId="0" fillId="38" borderId="20" xfId="0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/>
      <protection locked="0"/>
    </xf>
    <xf numFmtId="0" fontId="0" fillId="40" borderId="20" xfId="0" applyFill="1" applyBorder="1" applyAlignment="1" applyProtection="1">
      <alignment/>
      <protection locked="0"/>
    </xf>
    <xf numFmtId="0" fontId="0" fillId="41" borderId="20" xfId="0" applyFill="1" applyBorder="1" applyAlignment="1" applyProtection="1">
      <alignment/>
      <protection locked="0"/>
    </xf>
    <xf numFmtId="0" fontId="0" fillId="42" borderId="2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43" borderId="20" xfId="0" applyFill="1" applyBorder="1" applyAlignment="1" applyProtection="1">
      <alignment/>
      <protection locked="0"/>
    </xf>
    <xf numFmtId="0" fontId="0" fillId="44" borderId="20" xfId="0" applyFill="1" applyBorder="1" applyAlignment="1" applyProtection="1">
      <alignment/>
      <protection locked="0"/>
    </xf>
    <xf numFmtId="0" fontId="0" fillId="45" borderId="20" xfId="0" applyFill="1" applyBorder="1" applyAlignment="1" applyProtection="1">
      <alignment/>
      <protection locked="0"/>
    </xf>
    <xf numFmtId="0" fontId="0" fillId="46" borderId="20" xfId="0" applyFill="1" applyBorder="1" applyAlignment="1" applyProtection="1">
      <alignment/>
      <protection locked="0"/>
    </xf>
    <xf numFmtId="0" fontId="0" fillId="47" borderId="20" xfId="0" applyFill="1" applyBorder="1" applyAlignment="1" applyProtection="1">
      <alignment/>
      <protection locked="0"/>
    </xf>
    <xf numFmtId="0" fontId="0" fillId="48" borderId="20" xfId="0" applyFill="1" applyBorder="1" applyAlignment="1" applyProtection="1">
      <alignment/>
      <protection locked="0"/>
    </xf>
    <xf numFmtId="0" fontId="0" fillId="49" borderId="20" xfId="0" applyFill="1" applyBorder="1" applyAlignment="1" applyProtection="1">
      <alignment/>
      <protection locked="0"/>
    </xf>
    <xf numFmtId="0" fontId="0" fillId="50" borderId="20" xfId="0" applyFill="1" applyBorder="1" applyAlignment="1" applyProtection="1">
      <alignment/>
      <protection locked="0"/>
    </xf>
    <xf numFmtId="0" fontId="0" fillId="51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2" borderId="20" xfId="0" applyFill="1" applyBorder="1" applyAlignment="1" applyProtection="1">
      <alignment/>
      <protection locked="0"/>
    </xf>
    <xf numFmtId="0" fontId="0" fillId="53" borderId="20" xfId="0" applyFill="1" applyBorder="1" applyAlignment="1" applyProtection="1">
      <alignment/>
      <protection locked="0"/>
    </xf>
    <xf numFmtId="0" fontId="0" fillId="54" borderId="20" xfId="0" applyFill="1" applyBorder="1" applyAlignment="1" applyProtection="1">
      <alignment/>
      <protection locked="0"/>
    </xf>
    <xf numFmtId="0" fontId="0" fillId="55" borderId="20" xfId="0" applyFill="1" applyBorder="1" applyAlignment="1" applyProtection="1">
      <alignment/>
      <protection locked="0"/>
    </xf>
    <xf numFmtId="0" fontId="0" fillId="56" borderId="20" xfId="0" applyFill="1" applyBorder="1" applyAlignment="1" applyProtection="1">
      <alignment/>
      <protection locked="0"/>
    </xf>
    <xf numFmtId="0" fontId="0" fillId="57" borderId="20" xfId="0" applyFill="1" applyBorder="1" applyAlignment="1" applyProtection="1">
      <alignment/>
      <protection locked="0"/>
    </xf>
    <xf numFmtId="0" fontId="0" fillId="58" borderId="20" xfId="0" applyFill="1" applyBorder="1" applyAlignment="1" applyProtection="1">
      <alignment/>
      <protection locked="0"/>
    </xf>
    <xf numFmtId="9" fontId="12" fillId="2" borderId="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/>
    </xf>
    <xf numFmtId="0" fontId="10" fillId="3" borderId="11" xfId="0" applyFont="1" applyFill="1" applyBorder="1" applyAlignment="1" applyProtection="1">
      <alignment horizontal="right"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5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/>
      <protection/>
    </xf>
    <xf numFmtId="0" fontId="15" fillId="3" borderId="5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9" fontId="0" fillId="2" borderId="0" xfId="0" applyNumberFormat="1" applyFill="1" applyAlignment="1" applyProtection="1">
      <alignment/>
      <protection/>
    </xf>
    <xf numFmtId="0" fontId="5" fillId="3" borderId="11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left" vertical="center"/>
      <protection/>
    </xf>
    <xf numFmtId="0" fontId="9" fillId="3" borderId="5" xfId="0" applyFont="1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5" fillId="3" borderId="10" xfId="0" applyFont="1" applyFill="1" applyBorder="1" applyAlignment="1" applyProtection="1">
      <alignment horizontal="left" vertical="center"/>
      <protection/>
    </xf>
    <xf numFmtId="0" fontId="0" fillId="3" borderId="21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3" borderId="5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9" fillId="3" borderId="7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uncertainity!$A$14:$C$14</c:f>
              <c:numCache/>
            </c:numRef>
          </c:val>
        </c:ser>
        <c:ser>
          <c:idx val="1"/>
          <c:order val="1"/>
          <c:spPr>
            <a:pattFill prst="pct75">
              <a:fgClr>
                <a:srgbClr val="3366FF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uncertainity!$A$15:$C$15</c:f>
              <c:numCache/>
            </c:numRef>
          </c:val>
        </c:ser>
        <c:ser>
          <c:idx val="2"/>
          <c:order val="2"/>
          <c:spPr>
            <a:pattFill prst="pct75">
              <a:fgClr>
                <a:srgbClr val="FF6600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uncertainity!$A$16:$C$16</c:f>
              <c:numCache/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uncertainity!$A$17:$C$17</c:f>
              <c:numCache/>
            </c:numRef>
          </c:val>
        </c:ser>
        <c:axId val="54997774"/>
        <c:axId val="25217919"/>
      </c:areaChart>
      <c:catAx>
        <c:axId val="54997774"/>
        <c:scaling>
          <c:orientation val="minMax"/>
        </c:scaling>
        <c:axPos val="b"/>
        <c:delete val="1"/>
        <c:majorTickMark val="out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  <c:max val="8"/>
          <c:min val="0"/>
        </c:scaling>
        <c:axPos val="l"/>
        <c:majorGridlines/>
        <c:delete val="1"/>
        <c:majorTickMark val="out"/>
        <c:minorTickMark val="none"/>
        <c:tickLblPos val="nextTo"/>
        <c:crossAx val="54997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5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8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Geneva"/>
                    <a:ea typeface="Geneva"/>
                    <a:cs typeface="Genev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uncertainity!$A$18:$A$21</c:f>
              <c:strCache/>
            </c:strRef>
          </c:cat>
          <c:val>
            <c:numRef>
              <c:f>uncertainity!$B$18:$B$21</c:f>
              <c:numCache/>
            </c:numRef>
          </c:val>
        </c:ser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Geneva"/>
                    <a:ea typeface="Geneva"/>
                    <a:cs typeface="Geneva"/>
                  </a:rPr>
                  <a:t>Environmental impact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one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563468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1609725</xdr:colOff>
      <xdr:row>0</xdr:row>
      <xdr:rowOff>9525</xdr:rowOff>
    </xdr:from>
    <xdr:to>
      <xdr:col>2</xdr:col>
      <xdr:colOff>2181225</xdr:colOff>
      <xdr:row>1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3267075" y="9525"/>
          <a:ext cx="571500" cy="685800"/>
          <a:chOff x="274" y="295"/>
          <a:chExt cx="125" cy="154"/>
        </a:xfrm>
        <a:solidFill>
          <a:srgbClr val="FFFFFF"/>
        </a:solidFill>
      </xdr:grpSpPr>
      <xdr:sp>
        <xdr:nvSpPr>
          <xdr:cNvPr id="2" name="Polygon 3"/>
          <xdr:cNvSpPr>
            <a:spLocks/>
          </xdr:cNvSpPr>
        </xdr:nvSpPr>
        <xdr:spPr>
          <a:xfrm>
            <a:off x="274" y="295"/>
            <a:ext cx="125" cy="154"/>
          </a:xfrm>
          <a:custGeom>
            <a:pathLst>
              <a:path h="154" w="125">
                <a:moveTo>
                  <a:pt x="37" y="81"/>
                </a:moveTo>
                <a:lnTo>
                  <a:pt x="17" y="72"/>
                </a:lnTo>
                <a:lnTo>
                  <a:pt x="3" y="58"/>
                </a:lnTo>
                <a:lnTo>
                  <a:pt x="0" y="36"/>
                </a:lnTo>
                <a:lnTo>
                  <a:pt x="12" y="15"/>
                </a:lnTo>
                <a:lnTo>
                  <a:pt x="52" y="0"/>
                </a:lnTo>
                <a:lnTo>
                  <a:pt x="83" y="10"/>
                </a:lnTo>
                <a:lnTo>
                  <a:pt x="105" y="26"/>
                </a:lnTo>
                <a:lnTo>
                  <a:pt x="118" y="54"/>
                </a:lnTo>
                <a:lnTo>
                  <a:pt x="125" y="78"/>
                </a:lnTo>
                <a:lnTo>
                  <a:pt x="118" y="120"/>
                </a:lnTo>
                <a:lnTo>
                  <a:pt x="102" y="142"/>
                </a:lnTo>
                <a:lnTo>
                  <a:pt x="82" y="152"/>
                </a:lnTo>
                <a:lnTo>
                  <a:pt x="55" y="154"/>
                </a:lnTo>
                <a:lnTo>
                  <a:pt x="41" y="151"/>
                </a:lnTo>
                <a:lnTo>
                  <a:pt x="31" y="142"/>
                </a:lnTo>
                <a:lnTo>
                  <a:pt x="26" y="130"/>
                </a:lnTo>
                <a:lnTo>
                  <a:pt x="24" y="115"/>
                </a:lnTo>
                <a:lnTo>
                  <a:pt x="29" y="102"/>
                </a:lnTo>
                <a:lnTo>
                  <a:pt x="37" y="81"/>
                </a:lnTo>
                <a:close/>
              </a:path>
            </a:pathLst>
          </a:custGeom>
          <a:gradFill rotWithShape="1">
            <a:gsLst>
              <a:gs pos="0">
                <a:srgbClr val="808000"/>
              </a:gs>
              <a:gs pos="100000">
                <a:srgbClr val="7E6332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Oval 4"/>
          <xdr:cNvSpPr>
            <a:spLocks/>
          </xdr:cNvSpPr>
        </xdr:nvSpPr>
        <xdr:spPr>
          <a:xfrm>
            <a:off x="285" y="322"/>
            <a:ext cx="17" cy="17"/>
          </a:xfrm>
          <a:prstGeom prst="ellipse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308" y="307"/>
            <a:ext cx="17" cy="17"/>
          </a:xfrm>
          <a:prstGeom prst="ellipse">
            <a:avLst/>
          </a:pr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338" y="314"/>
            <a:ext cx="17" cy="17"/>
          </a:xfrm>
          <a:prstGeom prst="ellipse">
            <a:avLst/>
          </a:prstGeom>
          <a:solidFill>
            <a:srgbClr val="3366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>
            <a:off x="359" y="338"/>
            <a:ext cx="17" cy="17"/>
          </a:xfrm>
          <a:prstGeom prst="ellipse">
            <a:avLst/>
          </a:prstGeom>
          <a:solidFill>
            <a:srgbClr val="33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Oval 8"/>
          <xdr:cNvSpPr>
            <a:spLocks/>
          </xdr:cNvSpPr>
        </xdr:nvSpPr>
        <xdr:spPr>
          <a:xfrm>
            <a:off x="366" y="365"/>
            <a:ext cx="17" cy="17"/>
          </a:xfrm>
          <a:prstGeom prst="ellipse">
            <a:avLst/>
          </a:prstGeom>
          <a:solidFill>
            <a:srgbClr val="99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Oval 9"/>
          <xdr:cNvSpPr>
            <a:spLocks/>
          </xdr:cNvSpPr>
        </xdr:nvSpPr>
        <xdr:spPr>
          <a:xfrm>
            <a:off x="348" y="414"/>
            <a:ext cx="17" cy="17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Oval 10"/>
          <xdr:cNvSpPr>
            <a:spLocks/>
          </xdr:cNvSpPr>
        </xdr:nvSpPr>
        <xdr:spPr>
          <a:xfrm>
            <a:off x="366" y="394"/>
            <a:ext cx="17" cy="17"/>
          </a:xfrm>
          <a:prstGeom prst="ellipse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>
            <a:off x="316" y="419"/>
            <a:ext cx="17" cy="17"/>
          </a:xfrm>
          <a:prstGeom prst="ellipse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714375</xdr:colOff>
      <xdr:row>1</xdr:row>
      <xdr:rowOff>619125</xdr:rowOff>
    </xdr:from>
    <xdr:to>
      <xdr:col>2</xdr:col>
      <xdr:colOff>1143000</xdr:colOff>
      <xdr:row>1</xdr:row>
      <xdr:rowOff>942975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123950"/>
          <a:ext cx="4286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0.09125</cdr:y>
    </cdr:from>
    <cdr:to>
      <cdr:x>0.80225</cdr:x>
      <cdr:y>0.17625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38125"/>
          <a:ext cx="1428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Geneva"/>
              <a:ea typeface="Geneva"/>
              <a:cs typeface="Geneva"/>
            </a:rPr>
            <a:t>product 1</a:t>
          </a:r>
        </a:p>
      </cdr:txBody>
    </cdr:sp>
  </cdr:relSizeAnchor>
  <cdr:relSizeAnchor xmlns:cdr="http://schemas.openxmlformats.org/drawingml/2006/chartDrawing">
    <cdr:from>
      <cdr:x>0.1655</cdr:x>
      <cdr:y>0.76725</cdr:y>
    </cdr:from>
    <cdr:to>
      <cdr:x>0.775</cdr:x>
      <cdr:y>0.8595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2057400"/>
          <a:ext cx="1457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Geneva"/>
              <a:ea typeface="Geneva"/>
              <a:cs typeface="Geneva"/>
            </a:rPr>
            <a:t>product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0.25625</cdr:y>
    </cdr:from>
    <cdr:to>
      <cdr:x>0.5285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68580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9</xdr:row>
      <xdr:rowOff>66675</xdr:rowOff>
    </xdr:from>
    <xdr:ext cx="2390775" cy="2686050"/>
    <xdr:graphicFrame>
      <xdr:nvGraphicFramePr>
        <xdr:cNvPr id="1" name="Chart 2"/>
        <xdr:cNvGraphicFramePr/>
      </xdr:nvGraphicFramePr>
      <xdr:xfrm>
        <a:off x="9525" y="3048000"/>
        <a:ext cx="23907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114300</xdr:colOff>
      <xdr:row>9</xdr:row>
      <xdr:rowOff>66675</xdr:rowOff>
    </xdr:from>
    <xdr:ext cx="4133850" cy="2676525"/>
    <xdr:graphicFrame>
      <xdr:nvGraphicFramePr>
        <xdr:cNvPr id="2" name="Chart 3"/>
        <xdr:cNvGraphicFramePr/>
      </xdr:nvGraphicFramePr>
      <xdr:xfrm>
        <a:off x="2466975" y="3048000"/>
        <a:ext cx="41338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5</xdr:row>
      <xdr:rowOff>238125</xdr:rowOff>
    </xdr:from>
    <xdr:to>
      <xdr:col>6</xdr:col>
      <xdr:colOff>342900</xdr:colOff>
      <xdr:row>9</xdr:row>
      <xdr:rowOff>38100</xdr:rowOff>
    </xdr:to>
    <xdr:grpSp>
      <xdr:nvGrpSpPr>
        <xdr:cNvPr id="1" name="Group 112"/>
        <xdr:cNvGrpSpPr>
          <a:grpSpLocks/>
        </xdr:cNvGrpSpPr>
      </xdr:nvGrpSpPr>
      <xdr:grpSpPr>
        <a:xfrm>
          <a:off x="6305550" y="1819275"/>
          <a:ext cx="819150" cy="1028700"/>
          <a:chOff x="493" y="110"/>
          <a:chExt cx="64" cy="85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493" y="110"/>
            <a:ext cx="64" cy="56"/>
          </a:xfrm>
          <a:prstGeom prst="triangle">
            <a:avLst/>
          </a:prstGeom>
          <a:gradFill rotWithShape="1">
            <a:gsLst>
              <a:gs pos="0">
                <a:srgbClr val="FF6600"/>
              </a:gs>
              <a:gs pos="100000">
                <a:srgbClr val="000080"/>
              </a:gs>
            </a:gsLst>
            <a:path path="rect">
              <a:fillToRect l="100000" t="100000"/>
            </a:path>
          </a:gra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14" y="164"/>
            <a:ext cx="2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800000"/>
                </a:solidFill>
              </a:rPr>
              <a:t>?</a:t>
            </a:r>
          </a:p>
        </xdr:txBody>
      </xdr:sp>
      <xdr:grpSp>
        <xdr:nvGrpSpPr>
          <xdr:cNvPr id="4" name="Group 110"/>
          <xdr:cNvGrpSpPr>
            <a:grpSpLocks/>
          </xdr:cNvGrpSpPr>
        </xdr:nvGrpSpPr>
        <xdr:grpSpPr>
          <a:xfrm>
            <a:off x="511" y="136"/>
            <a:ext cx="25" cy="24"/>
            <a:chOff x="475" y="43"/>
            <a:chExt cx="176" cy="172"/>
          </a:xfrm>
          <a:solidFill>
            <a:srgbClr val="FFFFFF"/>
          </a:solidFill>
        </xdr:grpSpPr>
        <xdr:sp>
          <xdr:nvSpPr>
            <xdr:cNvPr id="5" name="Oval 104"/>
            <xdr:cNvSpPr>
              <a:spLocks/>
            </xdr:cNvSpPr>
          </xdr:nvSpPr>
          <xdr:spPr>
            <a:xfrm>
              <a:off x="499" y="70"/>
              <a:ext cx="117" cy="117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" name="Line 105"/>
            <xdr:cNvSpPr>
              <a:spLocks/>
            </xdr:cNvSpPr>
          </xdr:nvSpPr>
          <xdr:spPr>
            <a:xfrm>
              <a:off x="475" y="129"/>
              <a:ext cx="4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" name="Line 106"/>
            <xdr:cNvSpPr>
              <a:spLocks/>
            </xdr:cNvSpPr>
          </xdr:nvSpPr>
          <xdr:spPr>
            <a:xfrm>
              <a:off x="558" y="43"/>
              <a:ext cx="0" cy="5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" name="Line 107"/>
            <xdr:cNvSpPr>
              <a:spLocks/>
            </xdr:cNvSpPr>
          </xdr:nvSpPr>
          <xdr:spPr>
            <a:xfrm>
              <a:off x="558" y="161"/>
              <a:ext cx="0" cy="5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" name="Line 108"/>
            <xdr:cNvSpPr>
              <a:spLocks/>
            </xdr:cNvSpPr>
          </xdr:nvSpPr>
          <xdr:spPr>
            <a:xfrm>
              <a:off x="593" y="129"/>
              <a:ext cx="5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457200</xdr:colOff>
      <xdr:row>3</xdr:row>
      <xdr:rowOff>47625</xdr:rowOff>
    </xdr:from>
    <xdr:to>
      <xdr:col>4</xdr:col>
      <xdr:colOff>485775</xdr:colOff>
      <xdr:row>7</xdr:row>
      <xdr:rowOff>0</xdr:rowOff>
    </xdr:to>
    <xdr:grpSp>
      <xdr:nvGrpSpPr>
        <xdr:cNvPr id="1" name="Group 214"/>
        <xdr:cNvGrpSpPr>
          <a:grpSpLocks/>
        </xdr:cNvGrpSpPr>
      </xdr:nvGrpSpPr>
      <xdr:grpSpPr>
        <a:xfrm>
          <a:off x="3933825" y="866775"/>
          <a:ext cx="857250" cy="1057275"/>
          <a:chOff x="309" y="71"/>
          <a:chExt cx="67" cy="85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309" y="71"/>
            <a:ext cx="64" cy="56"/>
          </a:xfrm>
          <a:prstGeom prst="triangle">
            <a:avLst/>
          </a:prstGeom>
          <a:gradFill rotWithShape="1">
            <a:gsLst>
              <a:gs pos="0">
                <a:srgbClr val="FF6600"/>
              </a:gs>
              <a:gs pos="100000">
                <a:srgbClr val="000080"/>
              </a:gs>
            </a:gsLst>
            <a:path path="rect">
              <a:fillToRect l="100000" t="100000"/>
            </a:path>
          </a:gra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309" y="129"/>
            <a:ext cx="67" cy="18"/>
          </a:xfrm>
          <a:prstGeom prst="leftRightArrow">
            <a:avLst/>
          </a:prstGeom>
          <a:solidFill>
            <a:srgbClr val="969696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330" y="125"/>
            <a:ext cx="2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FF0000"/>
                </a:solidFill>
              </a:rPr>
              <a:t>?</a:t>
            </a:r>
          </a:p>
        </xdr:txBody>
      </xdr:sp>
    </xdr:grpSp>
    <xdr:clientData/>
  </xdr:twoCellAnchor>
  <xdr:twoCellAnchor editAs="absolute">
    <xdr:from>
      <xdr:col>3</xdr:col>
      <xdr:colOff>304800</xdr:colOff>
      <xdr:row>12</xdr:row>
      <xdr:rowOff>190500</xdr:rowOff>
    </xdr:from>
    <xdr:to>
      <xdr:col>4</xdr:col>
      <xdr:colOff>600075</xdr:colOff>
      <xdr:row>14</xdr:row>
      <xdr:rowOff>428625</xdr:rowOff>
    </xdr:to>
    <xdr:grpSp>
      <xdr:nvGrpSpPr>
        <xdr:cNvPr id="5" name="Group 169"/>
        <xdr:cNvGrpSpPr>
          <a:grpSpLocks/>
        </xdr:cNvGrpSpPr>
      </xdr:nvGrpSpPr>
      <xdr:grpSpPr>
        <a:xfrm>
          <a:off x="3781425" y="3124200"/>
          <a:ext cx="1123950" cy="676275"/>
          <a:chOff x="274" y="227"/>
          <a:chExt cx="88" cy="54"/>
        </a:xfrm>
        <a:solidFill>
          <a:srgbClr val="FFFFFF"/>
        </a:solidFill>
      </xdr:grpSpPr>
      <xdr:grpSp>
        <xdr:nvGrpSpPr>
          <xdr:cNvPr id="6" name="Group 160"/>
          <xdr:cNvGrpSpPr>
            <a:grpSpLocks/>
          </xdr:cNvGrpSpPr>
        </xdr:nvGrpSpPr>
        <xdr:grpSpPr>
          <a:xfrm>
            <a:off x="274" y="256"/>
            <a:ext cx="88" cy="25"/>
            <a:chOff x="274" y="198"/>
            <a:chExt cx="252" cy="33"/>
          </a:xfrm>
          <a:solidFill>
            <a:srgbClr val="FFFFFF"/>
          </a:solidFill>
        </xdr:grpSpPr>
        <xdr:sp>
          <xdr:nvSpPr>
            <xdr:cNvPr id="7" name="Rectangle 156"/>
            <xdr:cNvSpPr>
              <a:spLocks/>
            </xdr:cNvSpPr>
          </xdr:nvSpPr>
          <xdr:spPr>
            <a:xfrm>
              <a:off x="274" y="198"/>
              <a:ext cx="63" cy="33"/>
            </a:xfrm>
            <a:prstGeom prst="rect">
              <a:avLst/>
            </a:prstGeom>
            <a:solidFill>
              <a:srgbClr val="000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" name="Rectangle 157"/>
            <xdr:cNvSpPr>
              <a:spLocks/>
            </xdr:cNvSpPr>
          </xdr:nvSpPr>
          <xdr:spPr>
            <a:xfrm>
              <a:off x="337" y="198"/>
              <a:ext cx="63" cy="33"/>
            </a:xfrm>
            <a:prstGeom prst="rect">
              <a:avLst/>
            </a:prstGeom>
            <a:gradFill rotWithShape="1">
              <a:gsLst>
                <a:gs pos="0">
                  <a:srgbClr val="000080"/>
                </a:gs>
                <a:gs pos="100000">
                  <a:srgbClr val="00003B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" name="Rectangle 158"/>
            <xdr:cNvSpPr>
              <a:spLocks/>
            </xdr:cNvSpPr>
          </xdr:nvSpPr>
          <xdr:spPr>
            <a:xfrm>
              <a:off x="400" y="198"/>
              <a:ext cx="63" cy="33"/>
            </a:xfrm>
            <a:prstGeom prst="rect">
              <a:avLst/>
            </a:prstGeom>
            <a:gradFill rotWithShape="1">
              <a:gsLst>
                <a:gs pos="0">
                  <a:srgbClr val="752F00"/>
                </a:gs>
                <a:gs pos="100000">
                  <a:srgbClr val="FF660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0" name="Rectangle 159"/>
            <xdr:cNvSpPr>
              <a:spLocks/>
            </xdr:cNvSpPr>
          </xdr:nvSpPr>
          <xdr:spPr>
            <a:xfrm>
              <a:off x="463" y="198"/>
              <a:ext cx="63" cy="33"/>
            </a:xfrm>
            <a:prstGeom prst="rect">
              <a:avLst/>
            </a:prstGeom>
            <a:solidFill>
              <a:srgbClr val="FF66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grpSp>
        <xdr:nvGrpSpPr>
          <xdr:cNvPr id="11" name="Group 166"/>
          <xdr:cNvGrpSpPr>
            <a:grpSpLocks/>
          </xdr:cNvGrpSpPr>
        </xdr:nvGrpSpPr>
        <xdr:grpSpPr>
          <a:xfrm>
            <a:off x="274" y="227"/>
            <a:ext cx="88" cy="25"/>
            <a:chOff x="274" y="227"/>
            <a:chExt cx="88" cy="25"/>
          </a:xfrm>
          <a:solidFill>
            <a:srgbClr val="FFFFFF"/>
          </a:solidFill>
        </xdr:grpSpPr>
        <xdr:sp>
          <xdr:nvSpPr>
            <xdr:cNvPr id="12" name="Rectangle 162"/>
            <xdr:cNvSpPr>
              <a:spLocks/>
            </xdr:cNvSpPr>
          </xdr:nvSpPr>
          <xdr:spPr>
            <a:xfrm>
              <a:off x="274" y="227"/>
              <a:ext cx="22" cy="25"/>
            </a:xfrm>
            <a:prstGeom prst="rect">
              <a:avLst/>
            </a:prstGeom>
            <a:solidFill>
              <a:srgbClr val="000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3" name="Rectangle 163"/>
            <xdr:cNvSpPr>
              <a:spLocks/>
            </xdr:cNvSpPr>
          </xdr:nvSpPr>
          <xdr:spPr>
            <a:xfrm>
              <a:off x="296" y="227"/>
              <a:ext cx="22" cy="25"/>
            </a:xfrm>
            <a:prstGeom prst="rect">
              <a:avLst/>
            </a:prstGeom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4" name="Rectangle 164"/>
            <xdr:cNvSpPr>
              <a:spLocks/>
            </xdr:cNvSpPr>
          </xdr:nvSpPr>
          <xdr:spPr>
            <a:xfrm>
              <a:off x="318" y="227"/>
              <a:ext cx="22" cy="25"/>
            </a:xfrm>
            <a:prstGeom prst="rect">
              <a:avLst/>
            </a:prstGeom>
            <a:gradFill rotWithShape="1">
              <a:gsLst>
                <a:gs pos="0">
                  <a:srgbClr val="FF9900"/>
                </a:gs>
                <a:gs pos="100000">
                  <a:srgbClr val="FF660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5" name="Rectangle 165"/>
            <xdr:cNvSpPr>
              <a:spLocks/>
            </xdr:cNvSpPr>
          </xdr:nvSpPr>
          <xdr:spPr>
            <a:xfrm>
              <a:off x="340" y="227"/>
              <a:ext cx="22" cy="25"/>
            </a:xfrm>
            <a:prstGeom prst="rect">
              <a:avLst/>
            </a:prstGeom>
            <a:solidFill>
              <a:srgbClr val="FF66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333375</xdr:colOff>
      <xdr:row>24</xdr:row>
      <xdr:rowOff>276225</xdr:rowOff>
    </xdr:from>
    <xdr:to>
      <xdr:col>4</xdr:col>
      <xdr:colOff>590550</xdr:colOff>
      <xdr:row>26</xdr:row>
      <xdr:rowOff>266700</xdr:rowOff>
    </xdr:to>
    <xdr:grpSp>
      <xdr:nvGrpSpPr>
        <xdr:cNvPr id="16" name="Group 174"/>
        <xdr:cNvGrpSpPr>
          <a:grpSpLocks/>
        </xdr:cNvGrpSpPr>
      </xdr:nvGrpSpPr>
      <xdr:grpSpPr>
        <a:xfrm>
          <a:off x="3810000" y="6286500"/>
          <a:ext cx="1085850" cy="590550"/>
          <a:chOff x="296" y="269"/>
          <a:chExt cx="85" cy="47"/>
        </a:xfrm>
        <a:solidFill>
          <a:srgbClr val="FFFFFF"/>
        </a:solidFill>
      </xdr:grpSpPr>
      <xdr:pic>
        <xdr:nvPicPr>
          <xdr:cNvPr id="17" name="Picture 17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3" y="269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TextBox 171"/>
          <xdr:cNvSpPr txBox="1">
            <a:spLocks noChangeArrowheads="1"/>
          </xdr:cNvSpPr>
        </xdr:nvSpPr>
        <xdr:spPr>
          <a:xfrm>
            <a:off x="296" y="302"/>
            <a:ext cx="8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Geneva"/>
                <a:ea typeface="Geneva"/>
                <a:cs typeface="Geneva"/>
              </a:rPr>
              <a:t>filename.gif</a:t>
            </a:r>
          </a:p>
        </xdr:txBody>
      </xdr:sp>
    </xdr:grpSp>
    <xdr:clientData/>
  </xdr:twoCellAnchor>
  <xdr:twoCellAnchor editAs="absolute">
    <xdr:from>
      <xdr:col>3</xdr:col>
      <xdr:colOff>457200</xdr:colOff>
      <xdr:row>7</xdr:row>
      <xdr:rowOff>123825</xdr:rowOff>
    </xdr:from>
    <xdr:to>
      <xdr:col>4</xdr:col>
      <xdr:colOff>514350</xdr:colOff>
      <xdr:row>10</xdr:row>
      <xdr:rowOff>228600</xdr:rowOff>
    </xdr:to>
    <xdr:grpSp>
      <xdr:nvGrpSpPr>
        <xdr:cNvPr id="19" name="Group 213"/>
        <xdr:cNvGrpSpPr>
          <a:grpSpLocks/>
        </xdr:cNvGrpSpPr>
      </xdr:nvGrpSpPr>
      <xdr:grpSpPr>
        <a:xfrm>
          <a:off x="3933825" y="2047875"/>
          <a:ext cx="885825" cy="695325"/>
          <a:chOff x="309" y="166"/>
          <a:chExt cx="69" cy="56"/>
        </a:xfrm>
        <a:solidFill>
          <a:srgbClr val="FFFFFF"/>
        </a:solidFill>
      </xdr:grpSpPr>
      <xdr:grpSp>
        <xdr:nvGrpSpPr>
          <xdr:cNvPr id="20" name="Group 83"/>
          <xdr:cNvGrpSpPr>
            <a:grpSpLocks/>
          </xdr:cNvGrpSpPr>
        </xdr:nvGrpSpPr>
        <xdr:grpSpPr>
          <a:xfrm>
            <a:off x="309" y="166"/>
            <a:ext cx="63" cy="56"/>
            <a:chOff x="125959" y="0"/>
            <a:chExt cx="2782138" cy="2465330"/>
          </a:xfrm>
          <a:solidFill>
            <a:srgbClr val="FFFFFF"/>
          </a:solidFill>
        </xdr:grpSpPr>
        <xdr:sp>
          <xdr:nvSpPr>
            <xdr:cNvPr id="21" name="AutoShape 84"/>
            <xdr:cNvSpPr>
              <a:spLocks/>
            </xdr:cNvSpPr>
          </xdr:nvSpPr>
          <xdr:spPr>
            <a:xfrm>
              <a:off x="1448170" y="51156"/>
              <a:ext cx="125892" cy="216949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2" name="AutoShape 85"/>
            <xdr:cNvSpPr>
              <a:spLocks/>
            </xdr:cNvSpPr>
          </xdr:nvSpPr>
          <xdr:spPr>
            <a:xfrm>
              <a:off x="1332016" y="268105"/>
              <a:ext cx="116154" cy="215716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3" name="AutoShape 86"/>
            <xdr:cNvSpPr>
              <a:spLocks/>
            </xdr:cNvSpPr>
          </xdr:nvSpPr>
          <xdr:spPr>
            <a:xfrm>
              <a:off x="1206124" y="483821"/>
              <a:ext cx="125892" cy="228659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4" name="AutoShape 87"/>
            <xdr:cNvSpPr>
              <a:spLocks/>
            </xdr:cNvSpPr>
          </xdr:nvSpPr>
          <xdr:spPr>
            <a:xfrm>
              <a:off x="1078841" y="711864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5" name="AutoShape 88"/>
            <xdr:cNvSpPr>
              <a:spLocks/>
            </xdr:cNvSpPr>
          </xdr:nvSpPr>
          <xdr:spPr>
            <a:xfrm>
              <a:off x="952254" y="9281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6" name="AutoShape 89"/>
            <xdr:cNvSpPr>
              <a:spLocks/>
            </xdr:cNvSpPr>
          </xdr:nvSpPr>
          <xdr:spPr>
            <a:xfrm>
              <a:off x="825667" y="1144529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7" name="AutoShape 90"/>
            <xdr:cNvSpPr>
              <a:spLocks/>
            </xdr:cNvSpPr>
          </xdr:nvSpPr>
          <xdr:spPr>
            <a:xfrm>
              <a:off x="699079" y="1372572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8" name="AutoShape 91"/>
            <xdr:cNvSpPr>
              <a:spLocks/>
            </xdr:cNvSpPr>
          </xdr:nvSpPr>
          <xdr:spPr>
            <a:xfrm>
              <a:off x="573188" y="1588905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29" name="AutoShape 92"/>
            <xdr:cNvSpPr>
              <a:spLocks/>
            </xdr:cNvSpPr>
          </xdr:nvSpPr>
          <xdr:spPr>
            <a:xfrm>
              <a:off x="443123" y="1805238"/>
              <a:ext cx="129369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0" name="AutoShape 93"/>
            <xdr:cNvSpPr>
              <a:spLocks/>
            </xdr:cNvSpPr>
          </xdr:nvSpPr>
          <xdr:spPr>
            <a:xfrm>
              <a:off x="316535" y="203266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1" name="AutoShape 94"/>
            <xdr:cNvSpPr>
              <a:spLocks/>
            </xdr:cNvSpPr>
          </xdr:nvSpPr>
          <xdr:spPr>
            <a:xfrm>
              <a:off x="190644" y="2248997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2" name="AutoShape 95"/>
            <xdr:cNvSpPr>
              <a:spLocks/>
            </xdr:cNvSpPr>
          </xdr:nvSpPr>
          <xdr:spPr>
            <a:xfrm>
              <a:off x="1574062" y="268105"/>
              <a:ext cx="126587" cy="215716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3" name="AutoShape 96"/>
            <xdr:cNvSpPr>
              <a:spLocks/>
            </xdr:cNvSpPr>
          </xdr:nvSpPr>
          <xdr:spPr>
            <a:xfrm>
              <a:off x="1448170" y="483821"/>
              <a:ext cx="125892" cy="228659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4" name="AutoShape 97"/>
            <xdr:cNvSpPr>
              <a:spLocks/>
            </xdr:cNvSpPr>
          </xdr:nvSpPr>
          <xdr:spPr>
            <a:xfrm>
              <a:off x="1332016" y="711864"/>
              <a:ext cx="116154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5" name="AutoShape 98"/>
            <xdr:cNvSpPr>
              <a:spLocks/>
            </xdr:cNvSpPr>
          </xdr:nvSpPr>
          <xdr:spPr>
            <a:xfrm>
              <a:off x="1206124" y="928197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6" name="AutoShape 99"/>
            <xdr:cNvSpPr>
              <a:spLocks/>
            </xdr:cNvSpPr>
          </xdr:nvSpPr>
          <xdr:spPr>
            <a:xfrm>
              <a:off x="1078841" y="1144529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7" name="AutoShape 100"/>
            <xdr:cNvSpPr>
              <a:spLocks/>
            </xdr:cNvSpPr>
          </xdr:nvSpPr>
          <xdr:spPr>
            <a:xfrm>
              <a:off x="952254" y="1372572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8" name="AutoShape 101"/>
            <xdr:cNvSpPr>
              <a:spLocks/>
            </xdr:cNvSpPr>
          </xdr:nvSpPr>
          <xdr:spPr>
            <a:xfrm>
              <a:off x="825667" y="158890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39" name="AutoShape 102"/>
            <xdr:cNvSpPr>
              <a:spLocks/>
            </xdr:cNvSpPr>
          </xdr:nvSpPr>
          <xdr:spPr>
            <a:xfrm>
              <a:off x="699079" y="1805238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0" name="AutoShape 103"/>
            <xdr:cNvSpPr>
              <a:spLocks/>
            </xdr:cNvSpPr>
          </xdr:nvSpPr>
          <xdr:spPr>
            <a:xfrm>
              <a:off x="573188" y="2032665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1" name="AutoShape 104"/>
            <xdr:cNvSpPr>
              <a:spLocks/>
            </xdr:cNvSpPr>
          </xdr:nvSpPr>
          <xdr:spPr>
            <a:xfrm>
              <a:off x="443123" y="2248997"/>
              <a:ext cx="129369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2" name="AutoShape 105"/>
            <xdr:cNvSpPr>
              <a:spLocks/>
            </xdr:cNvSpPr>
          </xdr:nvSpPr>
          <xdr:spPr>
            <a:xfrm>
              <a:off x="1700649" y="483821"/>
              <a:ext cx="129369" cy="228659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3" name="AutoShape 106"/>
            <xdr:cNvSpPr>
              <a:spLocks/>
            </xdr:cNvSpPr>
          </xdr:nvSpPr>
          <xdr:spPr>
            <a:xfrm>
              <a:off x="1574062" y="711864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4" name="AutoShape 107"/>
            <xdr:cNvSpPr>
              <a:spLocks/>
            </xdr:cNvSpPr>
          </xdr:nvSpPr>
          <xdr:spPr>
            <a:xfrm>
              <a:off x="1448170" y="928197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5" name="AutoShape 108"/>
            <xdr:cNvSpPr>
              <a:spLocks/>
            </xdr:cNvSpPr>
          </xdr:nvSpPr>
          <xdr:spPr>
            <a:xfrm>
              <a:off x="1332016" y="1144529"/>
              <a:ext cx="116154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6" name="AutoShape 109"/>
            <xdr:cNvSpPr>
              <a:spLocks/>
            </xdr:cNvSpPr>
          </xdr:nvSpPr>
          <xdr:spPr>
            <a:xfrm>
              <a:off x="1206124" y="1372572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7" name="AutoShape 110"/>
            <xdr:cNvSpPr>
              <a:spLocks/>
            </xdr:cNvSpPr>
          </xdr:nvSpPr>
          <xdr:spPr>
            <a:xfrm>
              <a:off x="1078841" y="158890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8" name="AutoShape 111"/>
            <xdr:cNvSpPr>
              <a:spLocks/>
            </xdr:cNvSpPr>
          </xdr:nvSpPr>
          <xdr:spPr>
            <a:xfrm>
              <a:off x="952254" y="1805238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49" name="AutoShape 112"/>
            <xdr:cNvSpPr>
              <a:spLocks/>
            </xdr:cNvSpPr>
          </xdr:nvSpPr>
          <xdr:spPr>
            <a:xfrm>
              <a:off x="825667" y="203266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0" name="AutoShape 113"/>
            <xdr:cNvSpPr>
              <a:spLocks/>
            </xdr:cNvSpPr>
          </xdr:nvSpPr>
          <xdr:spPr>
            <a:xfrm>
              <a:off x="699079" y="22489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1" name="AutoShape 114"/>
            <xdr:cNvSpPr>
              <a:spLocks/>
            </xdr:cNvSpPr>
          </xdr:nvSpPr>
          <xdr:spPr>
            <a:xfrm>
              <a:off x="1830714" y="711864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2" name="AutoShape 115"/>
            <xdr:cNvSpPr>
              <a:spLocks/>
            </xdr:cNvSpPr>
          </xdr:nvSpPr>
          <xdr:spPr>
            <a:xfrm>
              <a:off x="1700649" y="928197"/>
              <a:ext cx="129369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3" name="AutoShape 116"/>
            <xdr:cNvSpPr>
              <a:spLocks/>
            </xdr:cNvSpPr>
          </xdr:nvSpPr>
          <xdr:spPr>
            <a:xfrm>
              <a:off x="1574062" y="1144529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4" name="AutoShape 117"/>
            <xdr:cNvSpPr>
              <a:spLocks/>
            </xdr:cNvSpPr>
          </xdr:nvSpPr>
          <xdr:spPr>
            <a:xfrm>
              <a:off x="1448170" y="1372572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5" name="AutoShape 118"/>
            <xdr:cNvSpPr>
              <a:spLocks/>
            </xdr:cNvSpPr>
          </xdr:nvSpPr>
          <xdr:spPr>
            <a:xfrm>
              <a:off x="1332016" y="1588905"/>
              <a:ext cx="116154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6" name="AutoShape 119"/>
            <xdr:cNvSpPr>
              <a:spLocks/>
            </xdr:cNvSpPr>
          </xdr:nvSpPr>
          <xdr:spPr>
            <a:xfrm>
              <a:off x="1206124" y="1805238"/>
              <a:ext cx="125892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7" name="AutoShape 120"/>
            <xdr:cNvSpPr>
              <a:spLocks/>
            </xdr:cNvSpPr>
          </xdr:nvSpPr>
          <xdr:spPr>
            <a:xfrm>
              <a:off x="1078841" y="203266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8" name="AutoShape 121"/>
            <xdr:cNvSpPr>
              <a:spLocks/>
            </xdr:cNvSpPr>
          </xdr:nvSpPr>
          <xdr:spPr>
            <a:xfrm>
              <a:off x="952254" y="22489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9" name="AutoShape 122"/>
            <xdr:cNvSpPr>
              <a:spLocks/>
            </xdr:cNvSpPr>
          </xdr:nvSpPr>
          <xdr:spPr>
            <a:xfrm>
              <a:off x="1956606" y="9281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0" name="AutoShape 123"/>
            <xdr:cNvSpPr>
              <a:spLocks/>
            </xdr:cNvSpPr>
          </xdr:nvSpPr>
          <xdr:spPr>
            <a:xfrm>
              <a:off x="1830714" y="1144529"/>
              <a:ext cx="125892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1" name="AutoShape 124"/>
            <xdr:cNvSpPr>
              <a:spLocks/>
            </xdr:cNvSpPr>
          </xdr:nvSpPr>
          <xdr:spPr>
            <a:xfrm>
              <a:off x="1700649" y="1372572"/>
              <a:ext cx="129369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2" name="AutoShape 125"/>
            <xdr:cNvSpPr>
              <a:spLocks/>
            </xdr:cNvSpPr>
          </xdr:nvSpPr>
          <xdr:spPr>
            <a:xfrm>
              <a:off x="1574062" y="158890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3" name="AutoShape 126"/>
            <xdr:cNvSpPr>
              <a:spLocks/>
            </xdr:cNvSpPr>
          </xdr:nvSpPr>
          <xdr:spPr>
            <a:xfrm>
              <a:off x="1448170" y="1805238"/>
              <a:ext cx="125892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4" name="AutoShape 127"/>
            <xdr:cNvSpPr>
              <a:spLocks/>
            </xdr:cNvSpPr>
          </xdr:nvSpPr>
          <xdr:spPr>
            <a:xfrm>
              <a:off x="1332016" y="2032665"/>
              <a:ext cx="116154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5" name="AutoShape 128"/>
            <xdr:cNvSpPr>
              <a:spLocks/>
            </xdr:cNvSpPr>
          </xdr:nvSpPr>
          <xdr:spPr>
            <a:xfrm>
              <a:off x="1206124" y="2248997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6" name="AutoShape 129"/>
            <xdr:cNvSpPr>
              <a:spLocks/>
            </xdr:cNvSpPr>
          </xdr:nvSpPr>
          <xdr:spPr>
            <a:xfrm>
              <a:off x="2083193" y="1144529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7" name="AutoShape 130"/>
            <xdr:cNvSpPr>
              <a:spLocks/>
            </xdr:cNvSpPr>
          </xdr:nvSpPr>
          <xdr:spPr>
            <a:xfrm>
              <a:off x="1956606" y="1372572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8" name="AutoShape 131"/>
            <xdr:cNvSpPr>
              <a:spLocks/>
            </xdr:cNvSpPr>
          </xdr:nvSpPr>
          <xdr:spPr>
            <a:xfrm>
              <a:off x="1830714" y="1588905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9" name="AutoShape 132"/>
            <xdr:cNvSpPr>
              <a:spLocks/>
            </xdr:cNvSpPr>
          </xdr:nvSpPr>
          <xdr:spPr>
            <a:xfrm>
              <a:off x="1700649" y="1805238"/>
              <a:ext cx="129369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0" name="AutoShape 133"/>
            <xdr:cNvSpPr>
              <a:spLocks/>
            </xdr:cNvSpPr>
          </xdr:nvSpPr>
          <xdr:spPr>
            <a:xfrm>
              <a:off x="1574062" y="203266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1" name="AutoShape 134"/>
            <xdr:cNvSpPr>
              <a:spLocks/>
            </xdr:cNvSpPr>
          </xdr:nvSpPr>
          <xdr:spPr>
            <a:xfrm>
              <a:off x="1448170" y="2248997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2" name="AutoShape 135"/>
            <xdr:cNvSpPr>
              <a:spLocks/>
            </xdr:cNvSpPr>
          </xdr:nvSpPr>
          <xdr:spPr>
            <a:xfrm>
              <a:off x="2209780" y="1372572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3" name="AutoShape 136"/>
            <xdr:cNvSpPr>
              <a:spLocks/>
            </xdr:cNvSpPr>
          </xdr:nvSpPr>
          <xdr:spPr>
            <a:xfrm>
              <a:off x="2083193" y="158890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4" name="AutoShape 137"/>
            <xdr:cNvSpPr>
              <a:spLocks/>
            </xdr:cNvSpPr>
          </xdr:nvSpPr>
          <xdr:spPr>
            <a:xfrm>
              <a:off x="1956606" y="1805238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5" name="AutoShape 138"/>
            <xdr:cNvSpPr>
              <a:spLocks/>
            </xdr:cNvSpPr>
          </xdr:nvSpPr>
          <xdr:spPr>
            <a:xfrm>
              <a:off x="1830714" y="2032665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6" name="AutoShape 139"/>
            <xdr:cNvSpPr>
              <a:spLocks/>
            </xdr:cNvSpPr>
          </xdr:nvSpPr>
          <xdr:spPr>
            <a:xfrm>
              <a:off x="1700649" y="2248997"/>
              <a:ext cx="129369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7" name="AutoShape 140"/>
            <xdr:cNvSpPr>
              <a:spLocks/>
            </xdr:cNvSpPr>
          </xdr:nvSpPr>
          <xdr:spPr>
            <a:xfrm>
              <a:off x="2336368" y="1588905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8" name="AutoShape 141"/>
            <xdr:cNvSpPr>
              <a:spLocks/>
            </xdr:cNvSpPr>
          </xdr:nvSpPr>
          <xdr:spPr>
            <a:xfrm>
              <a:off x="2209780" y="1805238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9" name="AutoShape 142"/>
            <xdr:cNvSpPr>
              <a:spLocks/>
            </xdr:cNvSpPr>
          </xdr:nvSpPr>
          <xdr:spPr>
            <a:xfrm>
              <a:off x="2083193" y="2032665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0" name="AutoShape 143"/>
            <xdr:cNvSpPr>
              <a:spLocks/>
            </xdr:cNvSpPr>
          </xdr:nvSpPr>
          <xdr:spPr>
            <a:xfrm>
              <a:off x="1956606" y="22489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1" name="AutoShape 144"/>
            <xdr:cNvSpPr>
              <a:spLocks/>
            </xdr:cNvSpPr>
          </xdr:nvSpPr>
          <xdr:spPr>
            <a:xfrm>
              <a:off x="2462259" y="1805238"/>
              <a:ext cx="126587" cy="22804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2" name="AutoShape 145"/>
            <xdr:cNvSpPr>
              <a:spLocks/>
            </xdr:cNvSpPr>
          </xdr:nvSpPr>
          <xdr:spPr>
            <a:xfrm>
              <a:off x="2336368" y="2032665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3" name="AutoShape 146"/>
            <xdr:cNvSpPr>
              <a:spLocks/>
            </xdr:cNvSpPr>
          </xdr:nvSpPr>
          <xdr:spPr>
            <a:xfrm>
              <a:off x="2209780" y="22489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4" name="AutoShape 147"/>
            <xdr:cNvSpPr>
              <a:spLocks/>
            </xdr:cNvSpPr>
          </xdr:nvSpPr>
          <xdr:spPr>
            <a:xfrm>
              <a:off x="2588847" y="2032665"/>
              <a:ext cx="129369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5" name="AutoShape 148"/>
            <xdr:cNvSpPr>
              <a:spLocks/>
            </xdr:cNvSpPr>
          </xdr:nvSpPr>
          <xdr:spPr>
            <a:xfrm>
              <a:off x="2462259" y="2248997"/>
              <a:ext cx="126587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6" name="AutoShape 149"/>
            <xdr:cNvSpPr>
              <a:spLocks/>
            </xdr:cNvSpPr>
          </xdr:nvSpPr>
          <xdr:spPr>
            <a:xfrm>
              <a:off x="2718912" y="2248997"/>
              <a:ext cx="125892" cy="216333"/>
            </a:xfrm>
            <a:prstGeom prst="flowChartSort">
              <a:avLst/>
            </a:prstGeom>
            <a:solidFill>
              <a:srgbClr val="33333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7" name="Line 150"/>
            <xdr:cNvSpPr>
              <a:spLocks/>
            </xdr:cNvSpPr>
          </xdr:nvSpPr>
          <xdr:spPr>
            <a:xfrm>
              <a:off x="1512159" y="0"/>
              <a:ext cx="1395938" cy="2412942"/>
            </a:xfrm>
            <a:prstGeom prst="line">
              <a:avLst/>
            </a:prstGeom>
            <a:noFill/>
            <a:ln w="126872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8" name="Line 151"/>
            <xdr:cNvSpPr>
              <a:spLocks/>
            </xdr:cNvSpPr>
          </xdr:nvSpPr>
          <xdr:spPr>
            <a:xfrm flipH="1">
              <a:off x="125959" y="2412942"/>
              <a:ext cx="2782138" cy="3082"/>
            </a:xfrm>
            <a:prstGeom prst="line">
              <a:avLst/>
            </a:prstGeom>
            <a:noFill/>
            <a:ln w="1098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89" name="Line 152"/>
            <xdr:cNvSpPr>
              <a:spLocks/>
            </xdr:cNvSpPr>
          </xdr:nvSpPr>
          <xdr:spPr>
            <a:xfrm flipV="1">
              <a:off x="125959" y="0"/>
              <a:ext cx="1386200" cy="2412942"/>
            </a:xfrm>
            <a:prstGeom prst="line">
              <a:avLst/>
            </a:prstGeom>
            <a:noFill/>
            <a:ln w="126872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0" name="Line 153"/>
            <xdr:cNvSpPr>
              <a:spLocks/>
            </xdr:cNvSpPr>
          </xdr:nvSpPr>
          <xdr:spPr>
            <a:xfrm>
              <a:off x="1512159" y="0"/>
              <a:ext cx="1395938" cy="2412942"/>
            </a:xfrm>
            <a:prstGeom prst="line">
              <a:avLst/>
            </a:prstGeom>
            <a:noFill/>
            <a:ln w="12700" cmpd="sng">
              <a:solidFill>
                <a:srgbClr val="32323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1" name="Line 154"/>
            <xdr:cNvSpPr>
              <a:spLocks/>
            </xdr:cNvSpPr>
          </xdr:nvSpPr>
          <xdr:spPr>
            <a:xfrm flipH="1">
              <a:off x="125959" y="2412942"/>
              <a:ext cx="2782138" cy="3082"/>
            </a:xfrm>
            <a:prstGeom prst="line">
              <a:avLst/>
            </a:prstGeom>
            <a:noFill/>
            <a:ln w="12700" cmpd="sng">
              <a:solidFill>
                <a:srgbClr val="32323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2" name="Line 155"/>
            <xdr:cNvSpPr>
              <a:spLocks/>
            </xdr:cNvSpPr>
          </xdr:nvSpPr>
          <xdr:spPr>
            <a:xfrm flipV="1">
              <a:off x="125959" y="0"/>
              <a:ext cx="1386200" cy="2412942"/>
            </a:xfrm>
            <a:prstGeom prst="line">
              <a:avLst/>
            </a:prstGeom>
            <a:noFill/>
            <a:ln w="12700" cmpd="sng">
              <a:solidFill>
                <a:srgbClr val="32323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grpSp>
        <xdr:nvGrpSpPr>
          <xdr:cNvPr id="93" name="Group 189"/>
          <xdr:cNvGrpSpPr>
            <a:grpSpLocks/>
          </xdr:cNvGrpSpPr>
        </xdr:nvGrpSpPr>
        <xdr:grpSpPr>
          <a:xfrm>
            <a:off x="344" y="173"/>
            <a:ext cx="34" cy="43"/>
            <a:chOff x="465" y="159"/>
            <a:chExt cx="149" cy="189"/>
          </a:xfrm>
          <a:solidFill>
            <a:srgbClr val="FFFFFF"/>
          </a:solidFill>
        </xdr:grpSpPr>
        <xdr:sp>
          <xdr:nvSpPr>
            <xdr:cNvPr id="94" name="Line 179"/>
            <xdr:cNvSpPr>
              <a:spLocks/>
            </xdr:cNvSpPr>
          </xdr:nvSpPr>
          <xdr:spPr>
            <a:xfrm>
              <a:off x="465" y="159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5" name="Line 180"/>
            <xdr:cNvSpPr>
              <a:spLocks/>
            </xdr:cNvSpPr>
          </xdr:nvSpPr>
          <xdr:spPr>
            <a:xfrm>
              <a:off x="478" y="180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6" name="Line 181"/>
            <xdr:cNvSpPr>
              <a:spLocks/>
            </xdr:cNvSpPr>
          </xdr:nvSpPr>
          <xdr:spPr>
            <a:xfrm>
              <a:off x="491" y="201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7" name="Line 182"/>
            <xdr:cNvSpPr>
              <a:spLocks/>
            </xdr:cNvSpPr>
          </xdr:nvSpPr>
          <xdr:spPr>
            <a:xfrm>
              <a:off x="503" y="222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8" name="Line 183"/>
            <xdr:cNvSpPr>
              <a:spLocks/>
            </xdr:cNvSpPr>
          </xdr:nvSpPr>
          <xdr:spPr>
            <a:xfrm>
              <a:off x="516" y="243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99" name="Line 184"/>
            <xdr:cNvSpPr>
              <a:spLocks/>
            </xdr:cNvSpPr>
          </xdr:nvSpPr>
          <xdr:spPr>
            <a:xfrm>
              <a:off x="528" y="264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00" name="Line 185"/>
            <xdr:cNvSpPr>
              <a:spLocks/>
            </xdr:cNvSpPr>
          </xdr:nvSpPr>
          <xdr:spPr>
            <a:xfrm>
              <a:off x="541" y="285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01" name="Line 186"/>
            <xdr:cNvSpPr>
              <a:spLocks/>
            </xdr:cNvSpPr>
          </xdr:nvSpPr>
          <xdr:spPr>
            <a:xfrm>
              <a:off x="552" y="306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02" name="Line 187"/>
            <xdr:cNvSpPr>
              <a:spLocks/>
            </xdr:cNvSpPr>
          </xdr:nvSpPr>
          <xdr:spPr>
            <a:xfrm>
              <a:off x="565" y="327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03" name="Line 188"/>
            <xdr:cNvSpPr>
              <a:spLocks/>
            </xdr:cNvSpPr>
          </xdr:nvSpPr>
          <xdr:spPr>
            <a:xfrm>
              <a:off x="577" y="348"/>
              <a:ext cx="3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390525</xdr:colOff>
      <xdr:row>28</xdr:row>
      <xdr:rowOff>133350</xdr:rowOff>
    </xdr:from>
    <xdr:to>
      <xdr:col>4</xdr:col>
      <xdr:colOff>457200</xdr:colOff>
      <xdr:row>30</xdr:row>
      <xdr:rowOff>47625</xdr:rowOff>
    </xdr:to>
    <xdr:sp>
      <xdr:nvSpPr>
        <xdr:cNvPr id="104" name="AutoShape 193"/>
        <xdr:cNvSpPr>
          <a:spLocks/>
        </xdr:cNvSpPr>
      </xdr:nvSpPr>
      <xdr:spPr>
        <a:xfrm>
          <a:off x="3867150" y="7286625"/>
          <a:ext cx="895350" cy="409575"/>
        </a:xfrm>
        <a:prstGeom prst="wedgeEllipseCallout">
          <a:avLst>
            <a:gd name="adj1" fmla="val -50000"/>
            <a:gd name="adj2" fmla="val 86365"/>
          </a:avLst>
        </a:prstGeom>
        <a:solidFill>
          <a:srgbClr val="FFFFFF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Message.</a:t>
          </a:r>
        </a:p>
      </xdr:txBody>
    </xdr:sp>
    <xdr:clientData/>
  </xdr:twoCellAnchor>
  <xdr:twoCellAnchor editAs="absolute">
    <xdr:from>
      <xdr:col>3</xdr:col>
      <xdr:colOff>381000</xdr:colOff>
      <xdr:row>21</xdr:row>
      <xdr:rowOff>76200</xdr:rowOff>
    </xdr:from>
    <xdr:to>
      <xdr:col>4</xdr:col>
      <xdr:colOff>457200</xdr:colOff>
      <xdr:row>24</xdr:row>
      <xdr:rowOff>161925</xdr:rowOff>
    </xdr:to>
    <xdr:grpSp>
      <xdr:nvGrpSpPr>
        <xdr:cNvPr id="105" name="Group 228"/>
        <xdr:cNvGrpSpPr>
          <a:grpSpLocks/>
        </xdr:cNvGrpSpPr>
      </xdr:nvGrpSpPr>
      <xdr:grpSpPr>
        <a:xfrm>
          <a:off x="3857625" y="5238750"/>
          <a:ext cx="904875" cy="933450"/>
          <a:chOff x="300" y="331"/>
          <a:chExt cx="71" cy="75"/>
        </a:xfrm>
        <a:solidFill>
          <a:srgbClr val="FFFFFF"/>
        </a:solidFill>
      </xdr:grpSpPr>
      <xdr:sp>
        <xdr:nvSpPr>
          <xdr:cNvPr id="106" name="AutoShape 201"/>
          <xdr:cNvSpPr>
            <a:spLocks/>
          </xdr:cNvSpPr>
        </xdr:nvSpPr>
        <xdr:spPr>
          <a:xfrm>
            <a:off x="303" y="331"/>
            <a:ext cx="64" cy="56"/>
          </a:xfrm>
          <a:prstGeom prst="triangle">
            <a:avLst/>
          </a:prstGeom>
          <a:gradFill rotWithShape="1">
            <a:gsLst>
              <a:gs pos="0">
                <a:srgbClr val="FF6600"/>
              </a:gs>
              <a:gs pos="100000">
                <a:srgbClr val="000080"/>
              </a:gs>
            </a:gsLst>
            <a:path path="rect">
              <a:fillToRect l="100000" t="100000"/>
            </a:path>
          </a:gra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grpSp>
        <xdr:nvGrpSpPr>
          <xdr:cNvPr id="107" name="Group 215"/>
          <xdr:cNvGrpSpPr>
            <a:grpSpLocks/>
          </xdr:cNvGrpSpPr>
        </xdr:nvGrpSpPr>
        <xdr:grpSpPr>
          <a:xfrm>
            <a:off x="300" y="337"/>
            <a:ext cx="31" cy="38"/>
            <a:chOff x="300" y="337"/>
            <a:chExt cx="31" cy="38"/>
          </a:xfrm>
          <a:solidFill>
            <a:srgbClr val="FFFFFF"/>
          </a:solidFill>
        </xdr:grpSpPr>
        <xdr:sp>
          <xdr:nvSpPr>
            <xdr:cNvPr id="108" name="Line 203"/>
            <xdr:cNvSpPr>
              <a:spLocks/>
            </xdr:cNvSpPr>
          </xdr:nvSpPr>
          <xdr:spPr>
            <a:xfrm flipH="1">
              <a:off x="323" y="337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09" name="Line 205"/>
            <xdr:cNvSpPr>
              <a:spLocks/>
            </xdr:cNvSpPr>
          </xdr:nvSpPr>
          <xdr:spPr>
            <a:xfrm flipH="1">
              <a:off x="317" y="347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0" name="Line 207"/>
            <xdr:cNvSpPr>
              <a:spLocks/>
            </xdr:cNvSpPr>
          </xdr:nvSpPr>
          <xdr:spPr>
            <a:xfrm flipH="1">
              <a:off x="311" y="356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1" name="Line 209"/>
            <xdr:cNvSpPr>
              <a:spLocks/>
            </xdr:cNvSpPr>
          </xdr:nvSpPr>
          <xdr:spPr>
            <a:xfrm flipH="1">
              <a:off x="305" y="366"/>
              <a:ext cx="9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2" name="Line 211"/>
            <xdr:cNvSpPr>
              <a:spLocks/>
            </xdr:cNvSpPr>
          </xdr:nvSpPr>
          <xdr:spPr>
            <a:xfrm flipH="1">
              <a:off x="300" y="375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grpSp>
        <xdr:nvGrpSpPr>
          <xdr:cNvPr id="113" name="Group 216"/>
          <xdr:cNvGrpSpPr>
            <a:grpSpLocks/>
          </xdr:cNvGrpSpPr>
        </xdr:nvGrpSpPr>
        <xdr:grpSpPr>
          <a:xfrm rot="7200000">
            <a:off x="333" y="339"/>
            <a:ext cx="38" cy="31"/>
            <a:chOff x="300" y="337"/>
            <a:chExt cx="31" cy="38"/>
          </a:xfrm>
          <a:solidFill>
            <a:srgbClr val="FFFFFF"/>
          </a:solidFill>
        </xdr:grpSpPr>
        <xdr:sp>
          <xdr:nvSpPr>
            <xdr:cNvPr id="114" name="Line 217"/>
            <xdr:cNvSpPr>
              <a:spLocks/>
            </xdr:cNvSpPr>
          </xdr:nvSpPr>
          <xdr:spPr>
            <a:xfrm flipH="1">
              <a:off x="323" y="337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5" name="Line 218"/>
            <xdr:cNvSpPr>
              <a:spLocks/>
            </xdr:cNvSpPr>
          </xdr:nvSpPr>
          <xdr:spPr>
            <a:xfrm flipH="1">
              <a:off x="317" y="347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6" name="Line 219"/>
            <xdr:cNvSpPr>
              <a:spLocks/>
            </xdr:cNvSpPr>
          </xdr:nvSpPr>
          <xdr:spPr>
            <a:xfrm flipH="1">
              <a:off x="311" y="356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7" name="Line 220"/>
            <xdr:cNvSpPr>
              <a:spLocks/>
            </xdr:cNvSpPr>
          </xdr:nvSpPr>
          <xdr:spPr>
            <a:xfrm flipH="1">
              <a:off x="305" y="366"/>
              <a:ext cx="9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8" name="Line 221"/>
            <xdr:cNvSpPr>
              <a:spLocks/>
            </xdr:cNvSpPr>
          </xdr:nvSpPr>
          <xdr:spPr>
            <a:xfrm flipH="1">
              <a:off x="300" y="375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grpSp>
        <xdr:nvGrpSpPr>
          <xdr:cNvPr id="119" name="Group 222"/>
          <xdr:cNvGrpSpPr>
            <a:grpSpLocks/>
          </xdr:cNvGrpSpPr>
        </xdr:nvGrpSpPr>
        <xdr:grpSpPr>
          <a:xfrm rot="14400000">
            <a:off x="315" y="375"/>
            <a:ext cx="38" cy="31"/>
            <a:chOff x="300" y="337"/>
            <a:chExt cx="31" cy="38"/>
          </a:xfrm>
          <a:solidFill>
            <a:srgbClr val="FFFFFF"/>
          </a:solidFill>
        </xdr:grpSpPr>
        <xdr:sp>
          <xdr:nvSpPr>
            <xdr:cNvPr id="120" name="Line 223"/>
            <xdr:cNvSpPr>
              <a:spLocks/>
            </xdr:cNvSpPr>
          </xdr:nvSpPr>
          <xdr:spPr>
            <a:xfrm flipH="1">
              <a:off x="323" y="337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21" name="Line 224"/>
            <xdr:cNvSpPr>
              <a:spLocks/>
            </xdr:cNvSpPr>
          </xdr:nvSpPr>
          <xdr:spPr>
            <a:xfrm flipH="1">
              <a:off x="317" y="347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22" name="Line 225"/>
            <xdr:cNvSpPr>
              <a:spLocks/>
            </xdr:cNvSpPr>
          </xdr:nvSpPr>
          <xdr:spPr>
            <a:xfrm flipH="1">
              <a:off x="311" y="356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23" name="Line 226"/>
            <xdr:cNvSpPr>
              <a:spLocks/>
            </xdr:cNvSpPr>
          </xdr:nvSpPr>
          <xdr:spPr>
            <a:xfrm flipH="1">
              <a:off x="305" y="366"/>
              <a:ext cx="9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24" name="Line 227"/>
            <xdr:cNvSpPr>
              <a:spLocks/>
            </xdr:cNvSpPr>
          </xdr:nvSpPr>
          <xdr:spPr>
            <a:xfrm flipH="1">
              <a:off x="300" y="375"/>
              <a:ext cx="8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3</xdr:col>
      <xdr:colOff>457200</xdr:colOff>
      <xdr:row>16</xdr:row>
      <xdr:rowOff>85725</xdr:rowOff>
    </xdr:from>
    <xdr:to>
      <xdr:col>4</xdr:col>
      <xdr:colOff>257175</xdr:colOff>
      <xdr:row>18</xdr:row>
      <xdr:rowOff>114300</xdr:rowOff>
    </xdr:to>
    <xdr:pic>
      <xdr:nvPicPr>
        <xdr:cNvPr id="125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105275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0"/>
  <sheetViews>
    <sheetView tabSelected="1" workbookViewId="0" topLeftCell="A1">
      <selection activeCell="D8" sqref="D8:G15"/>
    </sheetView>
  </sheetViews>
  <sheetFormatPr defaultColWidth="11.00390625" defaultRowHeight="12" outlineLevelCol="1"/>
  <cols>
    <col min="1" max="1" width="30.125" style="27" customWidth="1"/>
    <col min="2" max="2" width="3.125" style="27" customWidth="1"/>
    <col min="3" max="3" width="1.625" style="79" customWidth="1"/>
    <col min="4" max="4" width="27.375" style="27" customWidth="1"/>
    <col min="5" max="5" width="11.875" style="27" customWidth="1"/>
    <col min="6" max="6" width="12.125" style="27" customWidth="1"/>
    <col min="7" max="7" width="14.00390625" style="27" customWidth="1"/>
    <col min="8" max="8" width="1.37890625" style="27" customWidth="1"/>
    <col min="9" max="9" width="42.50390625" style="27" customWidth="1" outlineLevel="1"/>
    <col min="10" max="16384" width="10.875" style="27" customWidth="1"/>
  </cols>
  <sheetData>
    <row r="1" spans="1:14" s="46" customFormat="1" ht="39.75" customHeight="1">
      <c r="A1" s="45" t="s">
        <v>77</v>
      </c>
      <c r="B1" s="45"/>
      <c r="C1" s="45"/>
      <c r="E1" s="47"/>
      <c r="G1" s="48"/>
      <c r="H1" s="48"/>
      <c r="J1" s="45"/>
      <c r="L1" s="47"/>
      <c r="N1" s="48"/>
    </row>
    <row r="2" spans="1:14" ht="9" customHeight="1">
      <c r="A2" s="49"/>
      <c r="B2" s="49"/>
      <c r="C2" s="49"/>
      <c r="D2" s="26"/>
      <c r="E2" s="26"/>
      <c r="F2" s="26"/>
      <c r="G2" s="26"/>
      <c r="H2" s="26"/>
      <c r="I2" s="26"/>
      <c r="J2" s="50"/>
      <c r="K2" s="50"/>
      <c r="L2" s="51"/>
      <c r="M2" s="51"/>
      <c r="N2" s="51"/>
    </row>
    <row r="3" spans="1:14" ht="75.75" customHeight="1">
      <c r="A3" s="52" t="s">
        <v>66</v>
      </c>
      <c r="B3" s="52"/>
      <c r="C3" s="52"/>
      <c r="D3" s="52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ht="6" customHeight="1">
      <c r="A4" s="53"/>
      <c r="B4" s="53"/>
      <c r="C4" s="53"/>
      <c r="D4" s="32"/>
      <c r="E4" s="50"/>
      <c r="F4" s="50"/>
      <c r="G4" s="50"/>
      <c r="H4" s="50"/>
      <c r="I4" s="50"/>
      <c r="J4" s="50"/>
      <c r="K4" s="50"/>
      <c r="L4" s="51"/>
      <c r="M4" s="51"/>
      <c r="N4" s="51"/>
    </row>
    <row r="5" spans="1:14" ht="15.75">
      <c r="A5" s="54"/>
      <c r="B5" s="54"/>
      <c r="C5" s="54"/>
      <c r="D5" s="55" t="s">
        <v>128</v>
      </c>
      <c r="E5" s="55"/>
      <c r="F5" s="55"/>
      <c r="G5" s="55"/>
      <c r="H5" s="32"/>
      <c r="I5" s="26"/>
      <c r="J5" s="50"/>
      <c r="K5" s="50"/>
      <c r="L5" s="51"/>
      <c r="M5" s="51"/>
      <c r="N5" s="51"/>
    </row>
    <row r="6" spans="1:14" ht="40.5" customHeight="1">
      <c r="A6" s="54"/>
      <c r="B6" s="54"/>
      <c r="C6" s="54"/>
      <c r="D6" s="56" t="s">
        <v>127</v>
      </c>
      <c r="E6" s="56"/>
      <c r="F6" s="56"/>
      <c r="G6" s="56"/>
      <c r="H6" s="32"/>
      <c r="I6" s="26"/>
      <c r="J6" s="50"/>
      <c r="K6" s="50"/>
      <c r="L6" s="51"/>
      <c r="M6" s="51"/>
      <c r="N6" s="51"/>
    </row>
    <row r="7" spans="1:11" s="57" customFormat="1" ht="4.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39.75" customHeight="1" thickTop="1">
      <c r="A8" s="58" t="s">
        <v>129</v>
      </c>
      <c r="B8" s="58"/>
      <c r="C8" s="58"/>
      <c r="D8" s="59" t="s">
        <v>134</v>
      </c>
      <c r="E8" s="60" t="s">
        <v>131</v>
      </c>
      <c r="F8" s="60" t="s">
        <v>132</v>
      </c>
      <c r="G8" s="61" t="s">
        <v>133</v>
      </c>
      <c r="H8" s="62"/>
      <c r="I8" s="63" t="s">
        <v>0</v>
      </c>
      <c r="J8" s="50"/>
      <c r="K8" s="50"/>
    </row>
    <row r="9" spans="1:11" ht="21" customHeight="1">
      <c r="A9" s="64" t="s">
        <v>130</v>
      </c>
      <c r="B9" s="65">
        <v>1</v>
      </c>
      <c r="C9" s="64"/>
      <c r="D9" s="66" t="s">
        <v>47</v>
      </c>
      <c r="E9" s="67">
        <f aca="true" ca="1" t="shared" si="0" ref="E9:G24">RAND()*500+500</f>
        <v>618.4946118401058</v>
      </c>
      <c r="F9" s="67">
        <f ca="1" t="shared" si="0"/>
        <v>535.537402618047</v>
      </c>
      <c r="G9" s="68">
        <f ca="1" t="shared" si="0"/>
        <v>683.9354316161916</v>
      </c>
      <c r="H9" s="69"/>
      <c r="I9" s="70"/>
      <c r="J9" s="50"/>
      <c r="K9" s="50"/>
    </row>
    <row r="10" spans="1:11" ht="21" customHeight="1">
      <c r="A10" s="71"/>
      <c r="B10" s="65">
        <v>2</v>
      </c>
      <c r="C10" s="71"/>
      <c r="D10" s="66" t="s">
        <v>48</v>
      </c>
      <c r="E10" s="67">
        <f ca="1" t="shared" si="0"/>
        <v>714.5991520142161</v>
      </c>
      <c r="F10" s="67">
        <f ca="1" t="shared" si="0"/>
        <v>757.5205107068541</v>
      </c>
      <c r="G10" s="68">
        <f ca="1" t="shared" si="0"/>
        <v>893.7635533052344</v>
      </c>
      <c r="H10" s="69"/>
      <c r="I10" s="72" t="s">
        <v>5</v>
      </c>
      <c r="J10" s="50"/>
      <c r="K10" s="50"/>
    </row>
    <row r="11" spans="1:11" ht="21" customHeight="1">
      <c r="A11" s="73" t="s">
        <v>6</v>
      </c>
      <c r="B11" s="65">
        <v>3</v>
      </c>
      <c r="C11" s="71"/>
      <c r="D11" s="66" t="s">
        <v>49</v>
      </c>
      <c r="E11" s="67">
        <f ca="1" t="shared" si="0"/>
        <v>695.2233072042873</v>
      </c>
      <c r="F11" s="67">
        <f ca="1" t="shared" si="0"/>
        <v>588.9511821410451</v>
      </c>
      <c r="G11" s="68">
        <f ca="1" t="shared" si="0"/>
        <v>791.821941521448</v>
      </c>
      <c r="H11" s="69"/>
      <c r="I11" s="70" t="s">
        <v>4</v>
      </c>
      <c r="J11" s="50"/>
      <c r="K11" s="50"/>
    </row>
    <row r="12" spans="1:11" ht="21" customHeight="1">
      <c r="A12" s="73" t="s">
        <v>137</v>
      </c>
      <c r="B12" s="65">
        <v>4</v>
      </c>
      <c r="C12" s="71"/>
      <c r="D12" s="66" t="s">
        <v>50</v>
      </c>
      <c r="E12" s="67">
        <f ca="1" t="shared" si="0"/>
        <v>594.204883254406</v>
      </c>
      <c r="F12" s="67">
        <f ca="1" t="shared" si="0"/>
        <v>531.9711374995677</v>
      </c>
      <c r="G12" s="68">
        <f ca="1" t="shared" si="0"/>
        <v>617.750362247989</v>
      </c>
      <c r="H12" s="69"/>
      <c r="I12" s="70"/>
      <c r="J12" s="50"/>
      <c r="K12" s="50"/>
    </row>
    <row r="13" spans="1:11" ht="21" customHeight="1">
      <c r="A13" s="73" t="s">
        <v>7</v>
      </c>
      <c r="B13" s="65">
        <v>5</v>
      </c>
      <c r="C13" s="71"/>
      <c r="D13" s="66" t="s">
        <v>51</v>
      </c>
      <c r="E13" s="67">
        <f ca="1" t="shared" si="0"/>
        <v>563.8440165830616</v>
      </c>
      <c r="F13" s="67">
        <f ca="1" t="shared" si="0"/>
        <v>947.7098238994586</v>
      </c>
      <c r="G13" s="68">
        <f ca="1" t="shared" si="0"/>
        <v>936.4975100625088</v>
      </c>
      <c r="H13" s="69"/>
      <c r="I13" s="70"/>
      <c r="J13" s="50"/>
      <c r="K13" s="50"/>
    </row>
    <row r="14" spans="1:11" ht="21" customHeight="1">
      <c r="A14" s="73" t="s">
        <v>8</v>
      </c>
      <c r="B14" s="65">
        <v>6</v>
      </c>
      <c r="C14" s="71"/>
      <c r="D14" s="66" t="s">
        <v>52</v>
      </c>
      <c r="E14" s="67">
        <f ca="1" t="shared" si="0"/>
        <v>972.0833758283334</v>
      </c>
      <c r="F14" s="67">
        <f ca="1" t="shared" si="0"/>
        <v>850.0525832273524</v>
      </c>
      <c r="G14" s="68">
        <f ca="1" t="shared" si="0"/>
        <v>663.1956408800761</v>
      </c>
      <c r="H14" s="74"/>
      <c r="I14" s="70"/>
      <c r="J14" s="50"/>
      <c r="K14" s="50"/>
    </row>
    <row r="15" spans="1:11" ht="21" customHeight="1">
      <c r="A15" s="73" t="s">
        <v>9</v>
      </c>
      <c r="B15" s="65">
        <v>7</v>
      </c>
      <c r="C15" s="71"/>
      <c r="D15" s="66" t="s">
        <v>53</v>
      </c>
      <c r="E15" s="67">
        <f ca="1" t="shared" si="0"/>
        <v>710.778691797259</v>
      </c>
      <c r="F15" s="67">
        <f ca="1" t="shared" si="0"/>
        <v>610.793719090907</v>
      </c>
      <c r="G15" s="68">
        <f ca="1" t="shared" si="0"/>
        <v>725.2830801567143</v>
      </c>
      <c r="H15" s="74"/>
      <c r="I15" s="70"/>
      <c r="J15" s="50"/>
      <c r="K15" s="50"/>
    </row>
    <row r="16" spans="1:11" ht="21" customHeight="1">
      <c r="A16" s="71"/>
      <c r="B16" s="65">
        <v>8</v>
      </c>
      <c r="C16" s="71"/>
      <c r="D16" s="66" t="s">
        <v>54</v>
      </c>
      <c r="E16" s="67">
        <f ca="1" t="shared" si="0"/>
        <v>623.4212014642253</v>
      </c>
      <c r="F16" s="67">
        <f ca="1" t="shared" si="0"/>
        <v>673.8639403015441</v>
      </c>
      <c r="G16" s="68">
        <f ca="1" t="shared" si="0"/>
        <v>900.9844415477346</v>
      </c>
      <c r="H16" s="74"/>
      <c r="I16" s="70"/>
      <c r="J16" s="50"/>
      <c r="K16" s="50"/>
    </row>
    <row r="17" spans="1:11" ht="21" customHeight="1">
      <c r="A17" s="75"/>
      <c r="B17" s="65">
        <v>9</v>
      </c>
      <c r="C17" s="75"/>
      <c r="D17" s="66" t="s">
        <v>55</v>
      </c>
      <c r="E17" s="67">
        <f ca="1" t="shared" si="0"/>
        <v>641.4107851483095</v>
      </c>
      <c r="F17" s="67">
        <f ca="1" t="shared" si="0"/>
        <v>882.0421288346552</v>
      </c>
      <c r="G17" s="68">
        <f ca="1" t="shared" si="0"/>
        <v>554.2996007156944</v>
      </c>
      <c r="H17" s="74"/>
      <c r="I17" s="70"/>
      <c r="J17" s="50"/>
      <c r="K17" s="50"/>
    </row>
    <row r="18" spans="1:11" ht="21" customHeight="1">
      <c r="A18" s="75"/>
      <c r="B18" s="65">
        <v>10</v>
      </c>
      <c r="C18" s="75"/>
      <c r="D18" s="66" t="s">
        <v>56</v>
      </c>
      <c r="E18" s="67">
        <f ca="1" t="shared" si="0"/>
        <v>631.7532467264755</v>
      </c>
      <c r="F18" s="67">
        <f ca="1" t="shared" si="0"/>
        <v>742.7477944961538</v>
      </c>
      <c r="G18" s="68">
        <f ca="1" t="shared" si="0"/>
        <v>851.6074823637609</v>
      </c>
      <c r="H18" s="74"/>
      <c r="I18" s="70"/>
      <c r="J18" s="50"/>
      <c r="K18" s="50"/>
    </row>
    <row r="19" spans="1:11" ht="21" customHeight="1">
      <c r="A19" s="75"/>
      <c r="B19" s="65">
        <v>11</v>
      </c>
      <c r="C19" s="75"/>
      <c r="D19" s="66" t="s">
        <v>57</v>
      </c>
      <c r="E19" s="67">
        <f ca="1" t="shared" si="0"/>
        <v>988.7736426007905</v>
      </c>
      <c r="F19" s="76">
        <f ca="1">RAND()*300+350</f>
        <v>435.2489426825741</v>
      </c>
      <c r="G19" s="68">
        <f ca="1" t="shared" si="0"/>
        <v>687.8664512851174</v>
      </c>
      <c r="H19" s="74"/>
      <c r="I19" s="70"/>
      <c r="J19" s="50"/>
      <c r="K19" s="50"/>
    </row>
    <row r="20" spans="1:11" ht="21" customHeight="1">
      <c r="A20" s="75"/>
      <c r="B20" s="65">
        <v>12</v>
      </c>
      <c r="C20" s="75"/>
      <c r="D20" s="66" t="s">
        <v>58</v>
      </c>
      <c r="E20" s="67">
        <f ca="1" t="shared" si="0"/>
        <v>928.2743308167483</v>
      </c>
      <c r="F20" s="67">
        <f ca="1" t="shared" si="0"/>
        <v>553.8970176999101</v>
      </c>
      <c r="G20" s="68">
        <f ca="1" t="shared" si="0"/>
        <v>914.4128126990836</v>
      </c>
      <c r="H20" s="74"/>
      <c r="I20" s="70"/>
      <c r="J20" s="50"/>
      <c r="K20" s="50"/>
    </row>
    <row r="21" spans="1:11" ht="21" customHeight="1">
      <c r="A21" s="75"/>
      <c r="B21" s="65">
        <v>13</v>
      </c>
      <c r="C21" s="75"/>
      <c r="D21" s="66" t="s">
        <v>59</v>
      </c>
      <c r="E21" s="67">
        <f ca="1" t="shared" si="0"/>
        <v>975.4921850435494</v>
      </c>
      <c r="F21" s="67">
        <f ca="1" t="shared" si="0"/>
        <v>943.7806566220388</v>
      </c>
      <c r="G21" s="68">
        <f ca="1" t="shared" si="0"/>
        <v>880.0364644289402</v>
      </c>
      <c r="H21" s="74"/>
      <c r="I21" s="70"/>
      <c r="J21" s="50"/>
      <c r="K21" s="50"/>
    </row>
    <row r="22" spans="1:11" ht="21" customHeight="1">
      <c r="A22" s="75"/>
      <c r="B22" s="65">
        <v>14</v>
      </c>
      <c r="C22" s="75"/>
      <c r="D22" s="66" t="s">
        <v>60</v>
      </c>
      <c r="E22" s="67">
        <f ca="1" t="shared" si="0"/>
        <v>723.0703974100834</v>
      </c>
      <c r="F22" s="67">
        <f ca="1" t="shared" si="0"/>
        <v>758.1323090212209</v>
      </c>
      <c r="G22" s="68">
        <f ca="1" t="shared" si="0"/>
        <v>741.5897025566665</v>
      </c>
      <c r="H22" s="74"/>
      <c r="I22" s="70"/>
      <c r="J22" s="50"/>
      <c r="K22" s="50"/>
    </row>
    <row r="23" spans="1:11" ht="21" customHeight="1">
      <c r="A23" s="75"/>
      <c r="B23" s="65">
        <v>15</v>
      </c>
      <c r="C23" s="75"/>
      <c r="D23" s="66" t="s">
        <v>61</v>
      </c>
      <c r="E23" s="67">
        <f ca="1" t="shared" si="0"/>
        <v>842.6978847574134</v>
      </c>
      <c r="F23" s="67">
        <f ca="1" t="shared" si="0"/>
        <v>510.61368846194455</v>
      </c>
      <c r="G23" s="68">
        <f ca="1" t="shared" si="0"/>
        <v>720.9454180010653</v>
      </c>
      <c r="H23" s="74"/>
      <c r="I23" s="70"/>
      <c r="J23" s="50"/>
      <c r="K23" s="50"/>
    </row>
    <row r="24" spans="1:11" ht="21" customHeight="1">
      <c r="A24" s="75"/>
      <c r="B24" s="65">
        <v>16</v>
      </c>
      <c r="C24" s="75"/>
      <c r="D24" s="66" t="s">
        <v>62</v>
      </c>
      <c r="E24" s="67">
        <f ca="1" t="shared" si="0"/>
        <v>970.9922901861319</v>
      </c>
      <c r="F24" s="67">
        <f ca="1" t="shared" si="0"/>
        <v>615.7077007219414</v>
      </c>
      <c r="G24" s="68">
        <f ca="1" t="shared" si="0"/>
        <v>734.0403262601285</v>
      </c>
      <c r="H24" s="74"/>
      <c r="I24" s="70"/>
      <c r="J24" s="50"/>
      <c r="K24" s="50"/>
    </row>
    <row r="25" spans="1:11" ht="21" customHeight="1">
      <c r="A25" s="75"/>
      <c r="B25" s="65">
        <v>17</v>
      </c>
      <c r="C25" s="75"/>
      <c r="D25" s="66" t="s">
        <v>63</v>
      </c>
      <c r="E25" s="67">
        <f ca="1">RAND()*500+500</f>
        <v>653.8670580212056</v>
      </c>
      <c r="F25" s="67">
        <f ca="1">RAND()*500+500</f>
        <v>902.1533656000429</v>
      </c>
      <c r="G25" s="68">
        <f ca="1">RAND()*500+500</f>
        <v>558.3745534941045</v>
      </c>
      <c r="H25" s="74"/>
      <c r="I25" s="70"/>
      <c r="J25" s="50"/>
      <c r="K25" s="50"/>
    </row>
    <row r="26" spans="1:11" ht="21" customHeight="1">
      <c r="A26" s="75"/>
      <c r="B26" s="65">
        <v>18</v>
      </c>
      <c r="C26" s="75"/>
      <c r="D26" s="66" t="s">
        <v>64</v>
      </c>
      <c r="E26" s="67">
        <f ca="1">RAND()*500+500</f>
        <v>544.5425833472655</v>
      </c>
      <c r="F26" s="67">
        <f ca="1">RAND()*500+500</f>
        <v>583.3355950599071</v>
      </c>
      <c r="G26" s="68">
        <f ca="1">RAND()*500+500</f>
        <v>568.2697965680745</v>
      </c>
      <c r="H26" s="74"/>
      <c r="I26" s="70"/>
      <c r="J26" s="50"/>
      <c r="K26" s="50"/>
    </row>
    <row r="27" spans="1:11" ht="21" customHeight="1" thickBot="1">
      <c r="A27" s="75"/>
      <c r="B27" s="65">
        <v>19</v>
      </c>
      <c r="C27" s="75"/>
      <c r="D27" s="66" t="s">
        <v>65</v>
      </c>
      <c r="E27" s="77">
        <f ca="1">RAND()*500+500</f>
        <v>630.6855316461224</v>
      </c>
      <c r="F27" s="77">
        <f ca="1">RAND()*500+500</f>
        <v>945.9347339407032</v>
      </c>
      <c r="G27" s="78">
        <f ca="1">RAND()*500+500</f>
        <v>907.5287925093107</v>
      </c>
      <c r="H27" s="74"/>
      <c r="I27" s="70"/>
      <c r="J27" s="50"/>
      <c r="K27" s="50"/>
    </row>
    <row r="28" ht="13.5" thickTop="1"/>
    <row r="29" ht="12.75">
      <c r="D29" s="27" t="s">
        <v>135</v>
      </c>
    </row>
    <row r="30" ht="12.75">
      <c r="D30" s="27" t="s">
        <v>136</v>
      </c>
    </row>
  </sheetData>
  <mergeCells count="3">
    <mergeCell ref="A3:D3"/>
    <mergeCell ref="D5:G5"/>
    <mergeCell ref="D6:G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66"/>
  <sheetViews>
    <sheetView workbookViewId="0" topLeftCell="A1">
      <selection activeCell="B1" sqref="B1"/>
    </sheetView>
  </sheetViews>
  <sheetFormatPr defaultColWidth="11.00390625" defaultRowHeight="12"/>
  <cols>
    <col min="1" max="2" width="10.875" style="27" customWidth="1"/>
    <col min="3" max="3" width="34.375" style="27" customWidth="1"/>
    <col min="4" max="4" width="2.625" style="93" customWidth="1"/>
    <col min="5" max="5" width="9.625" style="57" customWidth="1"/>
    <col min="6" max="6" width="2.625" style="26" customWidth="1"/>
    <col min="7" max="7" width="9.375" style="131" customWidth="1"/>
    <col min="8" max="8" width="2.625" style="26" customWidth="1"/>
    <col min="9" max="9" width="9.375" style="131" customWidth="1"/>
    <col min="10" max="10" width="2.625" style="26" customWidth="1"/>
    <col min="11" max="11" width="10.875" style="51" customWidth="1"/>
    <col min="12" max="12" width="2.625" style="26" customWidth="1"/>
    <col min="13" max="16384" width="10.875" style="27" customWidth="1"/>
  </cols>
  <sheetData>
    <row r="1" spans="1:12" s="84" customFormat="1" ht="39.75" customHeight="1">
      <c r="A1" s="80"/>
      <c r="B1" s="81" t="s">
        <v>10</v>
      </c>
      <c r="C1" s="80"/>
      <c r="D1" s="82"/>
      <c r="E1" s="83" t="s">
        <v>140</v>
      </c>
      <c r="F1" s="32"/>
      <c r="G1" s="28"/>
      <c r="H1" s="32"/>
      <c r="I1" s="28"/>
      <c r="J1" s="32"/>
      <c r="K1" s="32"/>
      <c r="L1" s="32"/>
    </row>
    <row r="2" spans="1:12" ht="114" customHeight="1" thickBot="1">
      <c r="A2" s="85"/>
      <c r="B2" s="86" t="s">
        <v>92</v>
      </c>
      <c r="C2" s="87"/>
      <c r="D2" s="82"/>
      <c r="E2" s="88" t="s">
        <v>141</v>
      </c>
      <c r="F2" s="89"/>
      <c r="G2" s="88" t="s">
        <v>142</v>
      </c>
      <c r="H2" s="89"/>
      <c r="I2" s="88" t="s">
        <v>143</v>
      </c>
      <c r="J2" s="89"/>
      <c r="K2" s="88" t="s">
        <v>144</v>
      </c>
      <c r="L2" s="89"/>
    </row>
    <row r="3" spans="1:11" ht="15" thickBot="1" thickTop="1">
      <c r="A3" s="90" t="s">
        <v>11</v>
      </c>
      <c r="B3" s="91"/>
      <c r="C3" s="92" t="s">
        <v>126</v>
      </c>
      <c r="E3" s="94"/>
      <c r="G3" s="95"/>
      <c r="I3" s="96"/>
      <c r="K3" s="97"/>
    </row>
    <row r="4" spans="1:11" ht="15" thickBot="1" thickTop="1">
      <c r="A4" s="98" t="s">
        <v>12</v>
      </c>
      <c r="B4" s="94"/>
      <c r="C4" s="92" t="s">
        <v>35</v>
      </c>
      <c r="E4" s="91"/>
      <c r="G4" s="96"/>
      <c r="I4" s="99"/>
      <c r="K4" s="100"/>
    </row>
    <row r="5" spans="1:11" ht="15" thickBot="1" thickTop="1">
      <c r="A5" s="98" t="s">
        <v>13</v>
      </c>
      <c r="B5" s="100"/>
      <c r="C5" s="98"/>
      <c r="E5" s="101"/>
      <c r="G5" s="102"/>
      <c r="I5" s="94"/>
      <c r="K5" s="101"/>
    </row>
    <row r="6" spans="1:11" ht="15" thickBot="1" thickTop="1">
      <c r="A6" s="98" t="s">
        <v>14</v>
      </c>
      <c r="B6" s="103"/>
      <c r="C6" s="98"/>
      <c r="E6" s="104"/>
      <c r="G6" s="105"/>
      <c r="I6" s="103"/>
      <c r="K6" s="106"/>
    </row>
    <row r="7" spans="1:11" ht="15" thickBot="1" thickTop="1">
      <c r="A7" s="98" t="s">
        <v>15</v>
      </c>
      <c r="B7" s="107"/>
      <c r="C7" s="98"/>
      <c r="E7" s="105"/>
      <c r="G7" s="108"/>
      <c r="I7" s="109"/>
      <c r="K7" s="108"/>
    </row>
    <row r="8" spans="1:11" ht="15" thickBot="1" thickTop="1">
      <c r="A8" s="98" t="s">
        <v>16</v>
      </c>
      <c r="B8" s="108"/>
      <c r="C8" s="98"/>
      <c r="E8" s="97"/>
      <c r="G8" s="110"/>
      <c r="I8" s="111"/>
      <c r="K8" s="112"/>
    </row>
    <row r="9" spans="1:11" ht="15" thickBot="1" thickTop="1">
      <c r="A9" s="98" t="s">
        <v>17</v>
      </c>
      <c r="B9" s="113"/>
      <c r="C9" s="98"/>
      <c r="E9" s="96"/>
      <c r="G9" s="113"/>
      <c r="I9" s="104"/>
      <c r="K9" s="114"/>
    </row>
    <row r="10" spans="1:11" ht="15" thickBot="1" thickTop="1">
      <c r="A10" s="98" t="s">
        <v>18</v>
      </c>
      <c r="B10" s="96"/>
      <c r="C10" s="98"/>
      <c r="E10" s="95"/>
      <c r="G10" s="96"/>
      <c r="I10" s="115"/>
      <c r="K10" s="116"/>
    </row>
    <row r="11" spans="1:11" ht="15" thickBot="1" thickTop="1">
      <c r="A11" s="98" t="s">
        <v>19</v>
      </c>
      <c r="B11" s="117"/>
      <c r="C11" s="98"/>
      <c r="E11" s="106"/>
      <c r="G11" s="117"/>
      <c r="I11" s="91"/>
      <c r="K11" s="113"/>
    </row>
    <row r="12" spans="1:11" ht="15" thickBot="1" thickTop="1">
      <c r="A12" s="98" t="s">
        <v>20</v>
      </c>
      <c r="B12" s="118"/>
      <c r="C12" s="98"/>
      <c r="E12" s="116"/>
      <c r="G12" s="118"/>
      <c r="I12" s="95"/>
      <c r="K12" s="119"/>
    </row>
    <row r="13" spans="1:11" ht="15" thickBot="1" thickTop="1">
      <c r="A13" s="98" t="s">
        <v>21</v>
      </c>
      <c r="B13" s="107"/>
      <c r="C13" s="98"/>
      <c r="E13" s="108"/>
      <c r="G13" s="107"/>
      <c r="I13" s="119"/>
      <c r="K13" s="95"/>
    </row>
    <row r="14" spans="1:11" ht="15" thickBot="1" thickTop="1">
      <c r="A14" s="98" t="s">
        <v>22</v>
      </c>
      <c r="B14" s="95"/>
      <c r="C14" s="98"/>
      <c r="E14" s="120"/>
      <c r="G14" s="96"/>
      <c r="I14" s="113"/>
      <c r="K14" s="91"/>
    </row>
    <row r="15" spans="1:11" ht="15" thickBot="1" thickTop="1">
      <c r="A15" s="98" t="s">
        <v>23</v>
      </c>
      <c r="B15" s="106"/>
      <c r="C15" s="98"/>
      <c r="E15" s="121"/>
      <c r="G15" s="122"/>
      <c r="I15" s="116"/>
      <c r="K15" s="115"/>
    </row>
    <row r="16" spans="1:11" ht="15" thickBot="1" thickTop="1">
      <c r="A16" s="98" t="s">
        <v>24</v>
      </c>
      <c r="B16" s="116"/>
      <c r="C16" s="98"/>
      <c r="E16" s="123"/>
      <c r="G16" s="124"/>
      <c r="I16" s="114"/>
      <c r="K16" s="104"/>
    </row>
    <row r="17" spans="1:11" ht="15" thickBot="1" thickTop="1">
      <c r="A17" s="98" t="s">
        <v>25</v>
      </c>
      <c r="B17" s="108"/>
      <c r="C17" s="98"/>
      <c r="E17" s="125"/>
      <c r="G17" s="94"/>
      <c r="I17" s="112"/>
      <c r="K17" s="111"/>
    </row>
    <row r="18" spans="1:11" ht="15" thickBot="1" thickTop="1">
      <c r="A18" s="98" t="s">
        <v>26</v>
      </c>
      <c r="B18" s="120"/>
      <c r="C18" s="98"/>
      <c r="E18" s="126"/>
      <c r="G18" s="106"/>
      <c r="I18" s="108"/>
      <c r="K18" s="109"/>
    </row>
    <row r="19" spans="1:11" ht="15" thickBot="1" thickTop="1">
      <c r="A19" s="98" t="s">
        <v>27</v>
      </c>
      <c r="B19" s="121"/>
      <c r="C19" s="98"/>
      <c r="E19" s="127"/>
      <c r="G19" s="128"/>
      <c r="I19" s="106"/>
      <c r="K19" s="103"/>
    </row>
    <row r="20" spans="1:11" ht="15" thickBot="1" thickTop="1">
      <c r="A20" s="98" t="s">
        <v>28</v>
      </c>
      <c r="B20" s="123"/>
      <c r="C20" s="98"/>
      <c r="E20" s="129"/>
      <c r="G20" s="91"/>
      <c r="I20" s="101"/>
      <c r="K20" s="94"/>
    </row>
    <row r="21" spans="1:11" ht="15" thickBot="1" thickTop="1">
      <c r="A21" s="98" t="s">
        <v>29</v>
      </c>
      <c r="B21" s="125"/>
      <c r="C21" s="98"/>
      <c r="E21" s="117"/>
      <c r="G21" s="102"/>
      <c r="I21" s="100"/>
      <c r="K21" s="99"/>
    </row>
    <row r="22" spans="1:11" ht="15" thickBot="1" thickTop="1">
      <c r="A22" s="98" t="s">
        <v>30</v>
      </c>
      <c r="B22" s="126"/>
      <c r="C22" s="98"/>
      <c r="E22" s="130"/>
      <c r="G22" s="108"/>
      <c r="I22" s="97"/>
      <c r="K22" s="96"/>
    </row>
    <row r="23" spans="1:11" ht="15" thickBot="1" thickTop="1">
      <c r="A23" s="98" t="s">
        <v>31</v>
      </c>
      <c r="B23" s="127"/>
      <c r="C23" s="98"/>
      <c r="E23" s="122"/>
      <c r="G23" s="119"/>
      <c r="I23" s="131" t="s">
        <v>91</v>
      </c>
      <c r="K23" s="51" t="s">
        <v>91</v>
      </c>
    </row>
    <row r="24" spans="1:7" ht="15" thickBot="1" thickTop="1">
      <c r="A24" s="98" t="s">
        <v>32</v>
      </c>
      <c r="B24" s="129"/>
      <c r="C24" s="98"/>
      <c r="E24" s="132"/>
      <c r="G24" s="99"/>
    </row>
    <row r="25" spans="1:7" ht="15" thickBot="1" thickTop="1">
      <c r="A25" s="98" t="s">
        <v>33</v>
      </c>
      <c r="B25" s="117"/>
      <c r="C25" s="98"/>
      <c r="E25" s="133"/>
      <c r="G25" s="112"/>
    </row>
    <row r="26" spans="1:7" ht="15" thickBot="1" thickTop="1">
      <c r="A26" s="98" t="s">
        <v>34</v>
      </c>
      <c r="B26" s="130"/>
      <c r="C26" s="98"/>
      <c r="E26" s="107"/>
      <c r="G26" s="134"/>
    </row>
    <row r="27" spans="1:7" ht="15" thickBot="1" thickTop="1">
      <c r="A27" s="98" t="s">
        <v>36</v>
      </c>
      <c r="B27" s="122"/>
      <c r="C27" s="98"/>
      <c r="E27" s="135"/>
      <c r="G27" s="95"/>
    </row>
    <row r="28" spans="1:7" ht="15" thickBot="1" thickTop="1">
      <c r="A28" s="98" t="s">
        <v>37</v>
      </c>
      <c r="B28" s="132"/>
      <c r="C28" s="98"/>
      <c r="E28" s="136"/>
      <c r="G28" s="133"/>
    </row>
    <row r="29" spans="1:7" ht="15" thickBot="1" thickTop="1">
      <c r="A29" s="98" t="s">
        <v>38</v>
      </c>
      <c r="B29" s="133"/>
      <c r="C29" s="98"/>
      <c r="E29" s="128"/>
      <c r="G29" s="134"/>
    </row>
    <row r="30" spans="1:7" ht="15" thickBot="1" thickTop="1">
      <c r="A30" s="98" t="s">
        <v>39</v>
      </c>
      <c r="B30" s="107"/>
      <c r="C30" s="98"/>
      <c r="E30" s="134"/>
      <c r="G30" s="102"/>
    </row>
    <row r="31" spans="1:7" ht="15" thickBot="1" thickTop="1">
      <c r="A31" s="98" t="s">
        <v>40</v>
      </c>
      <c r="B31" s="135"/>
      <c r="C31" s="98"/>
      <c r="E31" s="137"/>
      <c r="G31" s="120"/>
    </row>
    <row r="32" spans="1:7" ht="15" thickBot="1" thickTop="1">
      <c r="A32" s="98" t="s">
        <v>41</v>
      </c>
      <c r="B32" s="136"/>
      <c r="C32" s="98"/>
      <c r="E32" s="124"/>
      <c r="G32" s="111"/>
    </row>
    <row r="33" spans="1:7" ht="15" thickBot="1" thickTop="1">
      <c r="A33" s="98" t="s">
        <v>42</v>
      </c>
      <c r="B33" s="128"/>
      <c r="C33" s="98"/>
      <c r="E33" s="138"/>
      <c r="G33" s="113"/>
    </row>
    <row r="34" spans="1:7" ht="15" thickBot="1" thickTop="1">
      <c r="A34" s="98" t="s">
        <v>43</v>
      </c>
      <c r="B34" s="134"/>
      <c r="C34" s="98"/>
      <c r="E34" s="139"/>
      <c r="G34" s="111"/>
    </row>
    <row r="35" spans="1:7" ht="15" thickBot="1" thickTop="1">
      <c r="A35" s="98" t="s">
        <v>44</v>
      </c>
      <c r="B35" s="137"/>
      <c r="C35" s="98"/>
      <c r="E35" s="140"/>
      <c r="G35" s="126"/>
    </row>
    <row r="36" spans="1:7" ht="15" thickBot="1" thickTop="1">
      <c r="A36" s="98" t="s">
        <v>45</v>
      </c>
      <c r="B36" s="124"/>
      <c r="C36" s="98"/>
      <c r="E36" s="141"/>
      <c r="G36" s="133"/>
    </row>
    <row r="37" spans="1:7" ht="15" thickBot="1" thickTop="1">
      <c r="A37" s="98" t="s">
        <v>46</v>
      </c>
      <c r="B37" s="138"/>
      <c r="C37" s="98"/>
      <c r="E37" s="142"/>
      <c r="G37" s="103"/>
    </row>
    <row r="38" spans="1:7" ht="15" thickBot="1" thickTop="1">
      <c r="A38" s="98" t="s">
        <v>67</v>
      </c>
      <c r="B38" s="139"/>
      <c r="C38" s="98"/>
      <c r="E38" s="143"/>
      <c r="G38" s="128"/>
    </row>
    <row r="39" spans="1:7" ht="15" thickBot="1" thickTop="1">
      <c r="A39" s="98" t="s">
        <v>68</v>
      </c>
      <c r="B39" s="140"/>
      <c r="C39" s="98"/>
      <c r="E39" s="114"/>
      <c r="G39" s="95"/>
    </row>
    <row r="40" spans="1:7" ht="15" thickBot="1" thickTop="1">
      <c r="A40" s="98" t="s">
        <v>69</v>
      </c>
      <c r="B40" s="141"/>
      <c r="C40" s="98"/>
      <c r="E40" s="144"/>
      <c r="G40" s="99"/>
    </row>
    <row r="41" spans="1:7" ht="15" thickBot="1" thickTop="1">
      <c r="A41" s="98" t="s">
        <v>70</v>
      </c>
      <c r="B41" s="142"/>
      <c r="C41" s="98"/>
      <c r="E41" s="100"/>
      <c r="G41" s="94"/>
    </row>
    <row r="42" spans="1:7" ht="15" thickBot="1" thickTop="1">
      <c r="A42" s="98" t="s">
        <v>71</v>
      </c>
      <c r="B42" s="143"/>
      <c r="C42" s="98"/>
      <c r="E42" s="145"/>
      <c r="G42" s="126"/>
    </row>
    <row r="43" spans="1:7" ht="15" thickBot="1" thickTop="1">
      <c r="A43" s="98" t="s">
        <v>72</v>
      </c>
      <c r="B43" s="114"/>
      <c r="C43" s="98"/>
      <c r="E43" s="115"/>
      <c r="G43" s="119"/>
    </row>
    <row r="44" spans="1:7" ht="15" thickBot="1" thickTop="1">
      <c r="A44" s="98" t="s">
        <v>73</v>
      </c>
      <c r="B44" s="144"/>
      <c r="C44" s="98"/>
      <c r="E44" s="111"/>
      <c r="G44" s="118"/>
    </row>
    <row r="45" spans="1:7" ht="15" thickBot="1" thickTop="1">
      <c r="A45" s="98" t="s">
        <v>74</v>
      </c>
      <c r="B45" s="100"/>
      <c r="C45" s="98"/>
      <c r="E45" s="109"/>
      <c r="G45" s="122"/>
    </row>
    <row r="46" spans="1:7" ht="15" thickBot="1" thickTop="1">
      <c r="A46" s="98" t="s">
        <v>75</v>
      </c>
      <c r="B46" s="91"/>
      <c r="C46" s="98"/>
      <c r="E46" s="103"/>
      <c r="G46" s="115"/>
    </row>
    <row r="47" spans="1:7" ht="15" thickBot="1" thickTop="1">
      <c r="A47" s="98" t="s">
        <v>76</v>
      </c>
      <c r="B47" s="146"/>
      <c r="C47" s="98"/>
      <c r="E47" s="118"/>
      <c r="G47" s="110"/>
    </row>
    <row r="48" spans="1:7" ht="15" thickBot="1" thickTop="1">
      <c r="A48" s="98" t="s">
        <v>78</v>
      </c>
      <c r="B48" s="146"/>
      <c r="C48" s="98"/>
      <c r="E48" s="147"/>
      <c r="G48" s="107"/>
    </row>
    <row r="49" spans="1:7" ht="15" thickBot="1" thickTop="1">
      <c r="A49" s="98" t="s">
        <v>79</v>
      </c>
      <c r="B49" s="116"/>
      <c r="C49" s="98"/>
      <c r="E49" s="102"/>
      <c r="G49" s="109"/>
    </row>
    <row r="50" spans="1:7" ht="15" thickBot="1" thickTop="1">
      <c r="A50" s="98" t="s">
        <v>80</v>
      </c>
      <c r="B50" s="146"/>
      <c r="C50" s="98"/>
      <c r="E50" s="148"/>
      <c r="G50" s="137"/>
    </row>
    <row r="51" spans="1:7" ht="15" thickBot="1" thickTop="1">
      <c r="A51" s="98" t="s">
        <v>81</v>
      </c>
      <c r="B51" s="99"/>
      <c r="C51" s="98"/>
      <c r="E51" s="119"/>
      <c r="G51" s="120"/>
    </row>
    <row r="52" spans="1:7" ht="15" thickBot="1" thickTop="1">
      <c r="A52" s="98" t="s">
        <v>82</v>
      </c>
      <c r="B52" s="117"/>
      <c r="C52" s="98"/>
      <c r="E52" s="113"/>
      <c r="G52" s="101"/>
    </row>
    <row r="53" spans="1:7" ht="15" thickBot="1" thickTop="1">
      <c r="A53" s="98" t="s">
        <v>83</v>
      </c>
      <c r="B53" s="116"/>
      <c r="C53" s="98"/>
      <c r="E53" s="99"/>
      <c r="G53" s="115"/>
    </row>
    <row r="54" spans="1:7" ht="15" thickBot="1" thickTop="1">
      <c r="A54" s="98" t="s">
        <v>84</v>
      </c>
      <c r="B54" s="117"/>
      <c r="C54" s="98"/>
      <c r="E54" s="112"/>
      <c r="G54" s="101"/>
    </row>
    <row r="55" spans="1:7" ht="15" thickBot="1" thickTop="1">
      <c r="A55" s="98" t="s">
        <v>85</v>
      </c>
      <c r="B55" s="119"/>
      <c r="C55" s="98"/>
      <c r="E55" s="110"/>
      <c r="G55" s="117"/>
    </row>
    <row r="56" spans="1:7" ht="15" thickBot="1" thickTop="1">
      <c r="A56" s="98" t="s">
        <v>86</v>
      </c>
      <c r="B56" s="113"/>
      <c r="C56" s="98"/>
      <c r="E56" s="146"/>
      <c r="G56" s="108"/>
    </row>
    <row r="57" spans="1:7" ht="15" thickBot="1" thickTop="1">
      <c r="A57" s="98"/>
      <c r="B57" s="98" t="s">
        <v>145</v>
      </c>
      <c r="C57" s="98"/>
      <c r="E57" s="94"/>
      <c r="G57" s="105"/>
    </row>
    <row r="58" spans="1:7" ht="15" thickBot="1" thickTop="1">
      <c r="A58" s="98"/>
      <c r="B58" s="98"/>
      <c r="C58" s="98"/>
      <c r="E58" s="91"/>
      <c r="G58" s="110"/>
    </row>
    <row r="59" spans="5:7" ht="15" thickBot="1" thickTop="1">
      <c r="E59" s="101"/>
      <c r="G59" s="113"/>
    </row>
    <row r="60" spans="5:7" ht="15" thickBot="1" thickTop="1">
      <c r="E60" s="104"/>
      <c r="G60" s="96"/>
    </row>
    <row r="61" spans="5:7" ht="15" thickBot="1" thickTop="1">
      <c r="E61" s="105"/>
      <c r="G61" s="131" t="s">
        <v>91</v>
      </c>
    </row>
    <row r="62" ht="15" thickBot="1" thickTop="1">
      <c r="E62" s="97"/>
    </row>
    <row r="63" ht="15" thickBot="1" thickTop="1">
      <c r="E63" s="96"/>
    </row>
    <row r="64" ht="15" thickBot="1" thickTop="1">
      <c r="E64" s="95"/>
    </row>
    <row r="65" ht="15" thickBot="1" thickTop="1">
      <c r="E65" s="106"/>
    </row>
    <row r="66" ht="13.5" thickTop="1">
      <c r="E66" s="57" t="s">
        <v>91</v>
      </c>
    </row>
  </sheetData>
  <sheetProtection password="CE84" sheet="1" objects="1" scenarios="1"/>
  <mergeCells count="1">
    <mergeCell ref="B2:C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29"/>
  <sheetViews>
    <sheetView workbookViewId="0" topLeftCell="A1">
      <selection activeCell="B5" sqref="B5"/>
    </sheetView>
  </sheetViews>
  <sheetFormatPr defaultColWidth="11.00390625" defaultRowHeight="12"/>
  <cols>
    <col min="1" max="1" width="20.00390625" style="11" customWidth="1"/>
    <col min="2" max="2" width="10.875" style="11" customWidth="1"/>
    <col min="3" max="3" width="27.125" style="11" customWidth="1"/>
    <col min="4" max="4" width="19.125" style="11" customWidth="1"/>
    <col min="5" max="16384" width="10.875" style="11" customWidth="1"/>
  </cols>
  <sheetData>
    <row r="1" spans="1:5" ht="39.75" customHeight="1">
      <c r="A1" s="150"/>
      <c r="B1" s="151" t="s">
        <v>105</v>
      </c>
      <c r="C1" s="152"/>
      <c r="D1" s="9"/>
      <c r="E1" s="9"/>
    </row>
    <row r="2" spans="1:5" ht="12.75">
      <c r="A2" s="153"/>
      <c r="B2" s="154"/>
      <c r="C2" s="155"/>
      <c r="D2" s="9"/>
      <c r="E2" s="9"/>
    </row>
    <row r="3" spans="1:5" ht="24.75" customHeight="1">
      <c r="A3" s="156" t="s">
        <v>104</v>
      </c>
      <c r="B3" s="157"/>
      <c r="C3" s="158"/>
      <c r="D3" s="9"/>
      <c r="E3" s="9"/>
    </row>
    <row r="4" spans="1:5" ht="90.75" customHeight="1">
      <c r="A4" s="159" t="s">
        <v>117</v>
      </c>
      <c r="B4" s="160"/>
      <c r="C4" s="161"/>
      <c r="D4" s="9"/>
      <c r="E4" s="9"/>
    </row>
    <row r="5" spans="1:5" ht="15.75">
      <c r="A5" s="162"/>
      <c r="B5" s="149">
        <v>0.35</v>
      </c>
      <c r="C5" s="163" t="s">
        <v>90</v>
      </c>
      <c r="D5" s="164" t="s">
        <v>124</v>
      </c>
      <c r="E5" s="9"/>
    </row>
    <row r="6" spans="1:5" ht="12.75">
      <c r="A6" s="165"/>
      <c r="B6" s="166"/>
      <c r="C6" s="167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168"/>
      <c r="C8" s="9"/>
      <c r="D8" s="9"/>
      <c r="E8" s="9"/>
    </row>
    <row r="9" spans="1:5" ht="12.75">
      <c r="A9" s="169" t="s">
        <v>115</v>
      </c>
      <c r="B9" s="9"/>
      <c r="C9" s="169" t="s">
        <v>116</v>
      </c>
      <c r="D9" s="9"/>
      <c r="E9" s="9"/>
    </row>
    <row r="10" spans="1:5" ht="12">
      <c r="A10" s="9"/>
      <c r="B10" s="9"/>
      <c r="C10" s="9"/>
      <c r="D10" s="9"/>
      <c r="E10" s="9"/>
    </row>
    <row r="11" spans="1:5" ht="12">
      <c r="A11" s="9"/>
      <c r="B11" s="9"/>
      <c r="C11" s="9"/>
      <c r="D11" s="9"/>
      <c r="E11" s="9"/>
    </row>
    <row r="12" spans="1:5" ht="12">
      <c r="A12" s="9"/>
      <c r="B12" s="9"/>
      <c r="C12" s="9"/>
      <c r="D12" s="9"/>
      <c r="E12" s="9"/>
    </row>
    <row r="13" spans="1:5" ht="12">
      <c r="A13" s="9">
        <v>2</v>
      </c>
      <c r="B13" s="9">
        <v>3</v>
      </c>
      <c r="C13" s="9">
        <v>2</v>
      </c>
      <c r="D13" s="9"/>
      <c r="E13" s="9"/>
    </row>
    <row r="14" spans="1:5" ht="12">
      <c r="A14" s="170">
        <v>8</v>
      </c>
      <c r="B14" s="170">
        <v>8</v>
      </c>
      <c r="C14" s="170">
        <v>8</v>
      </c>
      <c r="D14" s="170"/>
      <c r="E14" s="9"/>
    </row>
    <row r="15" spans="1:5" ht="12" customHeight="1">
      <c r="A15" s="170">
        <f>A$13+$B$5+2</f>
        <v>4.35</v>
      </c>
      <c r="B15" s="170">
        <f>B$13+$B$5+2</f>
        <v>5.35</v>
      </c>
      <c r="C15" s="170">
        <f>C$13+$B$5+2</f>
        <v>4.35</v>
      </c>
      <c r="D15" s="170"/>
      <c r="E15" s="9"/>
    </row>
    <row r="16" spans="1:5" ht="12">
      <c r="A16" s="170">
        <f>A$13-$B$5+2</f>
        <v>3.65</v>
      </c>
      <c r="B16" s="170">
        <f>B$13-$B$5+2</f>
        <v>4.65</v>
      </c>
      <c r="C16" s="170">
        <f>C$13-$B$5+2</f>
        <v>3.65</v>
      </c>
      <c r="D16" s="170"/>
      <c r="E16" s="9"/>
    </row>
    <row r="17" spans="1:5" ht="12">
      <c r="A17" s="170">
        <f>A$13-2*$B$5+2</f>
        <v>3.3</v>
      </c>
      <c r="B17" s="170">
        <f>B$13-2*$B$5+2</f>
        <v>4.3</v>
      </c>
      <c r="C17" s="170">
        <f>C$13-2*$B$5+2</f>
        <v>3.3</v>
      </c>
      <c r="D17" s="170"/>
      <c r="E17" s="9"/>
    </row>
    <row r="18" spans="1:5" ht="12">
      <c r="A18" s="9" t="s">
        <v>118</v>
      </c>
      <c r="B18" s="9">
        <v>100</v>
      </c>
      <c r="C18" s="9"/>
      <c r="D18" s="9"/>
      <c r="E18" s="9"/>
    </row>
    <row r="19" spans="1:5" ht="12" customHeight="1">
      <c r="A19" s="9" t="s">
        <v>125</v>
      </c>
      <c r="B19" s="9">
        <f>(1+delta/2)*B18</f>
        <v>117.5</v>
      </c>
      <c r="C19" s="9"/>
      <c r="D19" s="9"/>
      <c r="E19" s="9"/>
    </row>
    <row r="20" spans="1:5" ht="12">
      <c r="A20" s="9" t="s">
        <v>121</v>
      </c>
      <c r="B20" s="9">
        <f>(1+delta)*B18</f>
        <v>135</v>
      </c>
      <c r="C20" s="9"/>
      <c r="D20" s="9"/>
      <c r="E20" s="9"/>
    </row>
    <row r="21" spans="1:5" ht="12">
      <c r="A21" s="9" t="s">
        <v>120</v>
      </c>
      <c r="B21" s="9">
        <f>(1+delta*2)*B18</f>
        <v>170</v>
      </c>
      <c r="C21" s="9"/>
      <c r="D21" s="9"/>
      <c r="E21" s="9"/>
    </row>
    <row r="22" spans="1:5" ht="12">
      <c r="A22" s="9"/>
      <c r="B22" s="9"/>
      <c r="C22" s="9"/>
      <c r="D22" s="9"/>
      <c r="E22" s="9"/>
    </row>
    <row r="23" spans="1:5" ht="12">
      <c r="A23" s="9"/>
      <c r="B23" s="9"/>
      <c r="C23" s="9"/>
      <c r="D23" s="9"/>
      <c r="E23" s="9"/>
    </row>
    <row r="24" spans="1:5" ht="12">
      <c r="A24" s="9"/>
      <c r="B24" s="9"/>
      <c r="C24" s="9"/>
      <c r="D24" s="9"/>
      <c r="E24" s="9"/>
    </row>
    <row r="25" spans="1:5" ht="12">
      <c r="A25" s="9"/>
      <c r="B25" s="9"/>
      <c r="C25" s="9"/>
      <c r="D25" s="9"/>
      <c r="E25" s="9"/>
    </row>
    <row r="26" spans="1:5" ht="12">
      <c r="A26" s="9"/>
      <c r="B26" s="9"/>
      <c r="C26" s="9"/>
      <c r="D26" s="9"/>
      <c r="E26" s="9"/>
    </row>
    <row r="27" spans="1:5" ht="12">
      <c r="A27" s="9"/>
      <c r="B27" s="9"/>
      <c r="C27" s="9"/>
      <c r="D27" s="9"/>
      <c r="E27" s="9"/>
    </row>
    <row r="28" spans="1:5" ht="12">
      <c r="A28" s="9"/>
      <c r="B28" s="9"/>
      <c r="C28" s="9"/>
      <c r="D28" s="9"/>
      <c r="E28" s="9"/>
    </row>
    <row r="29" spans="1:5" ht="12.75">
      <c r="A29" s="9"/>
      <c r="B29" s="9"/>
      <c r="C29" s="9"/>
      <c r="D29" s="9"/>
      <c r="E29" s="9"/>
    </row>
  </sheetData>
  <sheetProtection password="CE84" sheet="1" objects="1" scenarios="1"/>
  <mergeCells count="2">
    <mergeCell ref="A3:C3"/>
    <mergeCell ref="A4:C4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"/>
  <dimension ref="A1:H65"/>
  <sheetViews>
    <sheetView workbookViewId="0" topLeftCell="A1">
      <selection activeCell="B7" sqref="B7"/>
    </sheetView>
  </sheetViews>
  <sheetFormatPr defaultColWidth="11.00390625" defaultRowHeight="12"/>
  <cols>
    <col min="1" max="1" width="21.625" style="27" customWidth="1"/>
    <col min="2" max="4" width="10.875" style="27" customWidth="1"/>
    <col min="5" max="5" width="23.875" style="33" customWidth="1"/>
    <col min="6" max="16384" width="10.875" style="27" customWidth="1"/>
  </cols>
  <sheetData>
    <row r="1" spans="1:8" s="11" customFormat="1" ht="33.75" customHeight="1">
      <c r="A1" s="8" t="s">
        <v>113</v>
      </c>
      <c r="B1" s="9"/>
      <c r="C1" s="9"/>
      <c r="D1" s="9"/>
      <c r="E1" s="10"/>
      <c r="F1" s="9"/>
      <c r="G1" s="9"/>
      <c r="H1" s="9"/>
    </row>
    <row r="2" spans="1:8" s="11" customFormat="1" ht="12">
      <c r="A2" s="9"/>
      <c r="B2" s="12"/>
      <c r="C2" s="12"/>
      <c r="D2" s="12"/>
      <c r="E2" s="10"/>
      <c r="F2" s="9"/>
      <c r="G2" s="9"/>
      <c r="H2" s="9"/>
    </row>
    <row r="3" spans="1:8" s="11" customFormat="1" ht="12">
      <c r="A3" s="9"/>
      <c r="B3" s="9"/>
      <c r="C3" s="9"/>
      <c r="D3" s="9"/>
      <c r="E3" s="10"/>
      <c r="F3" s="9"/>
      <c r="G3" s="9"/>
      <c r="H3" s="9"/>
    </row>
    <row r="4" spans="1:8" s="11" customFormat="1" ht="12.75">
      <c r="A4" s="40"/>
      <c r="B4" s="41"/>
      <c r="C4" s="41"/>
      <c r="D4" s="41"/>
      <c r="E4" s="13"/>
      <c r="F4" s="9"/>
      <c r="G4" s="9"/>
      <c r="H4" s="9"/>
    </row>
    <row r="5" spans="1:8" s="11" customFormat="1" ht="54" customHeight="1">
      <c r="A5" s="42" t="s">
        <v>114</v>
      </c>
      <c r="B5" s="43"/>
      <c r="C5" s="43"/>
      <c r="D5" s="43"/>
      <c r="E5" s="44"/>
      <c r="F5" s="9"/>
      <c r="G5" s="9"/>
      <c r="H5" s="9"/>
    </row>
    <row r="6" spans="1:8" s="11" customFormat="1" ht="49.5" customHeight="1">
      <c r="A6" s="14"/>
      <c r="B6" s="37" t="s">
        <v>93</v>
      </c>
      <c r="C6" s="37" t="s">
        <v>95</v>
      </c>
      <c r="D6" s="38" t="s">
        <v>94</v>
      </c>
      <c r="E6" s="15" t="s">
        <v>108</v>
      </c>
      <c r="F6" s="9"/>
      <c r="G6" s="9"/>
      <c r="H6" s="9"/>
    </row>
    <row r="7" spans="1:8" s="11" customFormat="1" ht="15.75">
      <c r="A7" s="16"/>
      <c r="B7" s="5">
        <v>0.5</v>
      </c>
      <c r="C7" s="5">
        <v>0.3</v>
      </c>
      <c r="D7" s="5">
        <v>0.2</v>
      </c>
      <c r="E7" s="17">
        <f>SUM(B7:D7)</f>
        <v>1</v>
      </c>
      <c r="F7" s="9"/>
      <c r="G7" s="9"/>
      <c r="H7" s="9"/>
    </row>
    <row r="8" spans="1:8" s="11" customFormat="1" ht="15.75">
      <c r="A8" s="16"/>
      <c r="B8" s="18"/>
      <c r="C8" s="18"/>
      <c r="D8" s="18"/>
      <c r="E8" s="17"/>
      <c r="F8" s="9"/>
      <c r="G8" s="9"/>
      <c r="H8" s="9"/>
    </row>
    <row r="9" spans="1:8" s="11" customFormat="1" ht="15.75">
      <c r="A9" s="19" t="s">
        <v>107</v>
      </c>
      <c r="B9" s="18"/>
      <c r="C9" s="18"/>
      <c r="D9" s="18"/>
      <c r="E9" s="17"/>
      <c r="F9" s="9"/>
      <c r="G9" s="9"/>
      <c r="H9" s="9"/>
    </row>
    <row r="10" spans="1:8" s="11" customFormat="1" ht="15.75">
      <c r="A10" s="39" t="s">
        <v>96</v>
      </c>
      <c r="B10" s="18"/>
      <c r="C10" s="18"/>
      <c r="D10" s="18"/>
      <c r="E10" s="17"/>
      <c r="F10" s="9"/>
      <c r="G10" s="9"/>
      <c r="H10" s="9"/>
    </row>
    <row r="11" spans="1:8" s="11" customFormat="1" ht="12.75">
      <c r="A11" s="16" t="s">
        <v>97</v>
      </c>
      <c r="B11" s="20">
        <v>0.5</v>
      </c>
      <c r="C11" s="20">
        <v>0.3</v>
      </c>
      <c r="D11" s="20">
        <v>0.2</v>
      </c>
      <c r="E11" s="17">
        <f>SUM(B11:D11)</f>
        <v>1</v>
      </c>
      <c r="F11" s="9"/>
      <c r="G11" s="9"/>
      <c r="H11" s="9"/>
    </row>
    <row r="12" spans="1:8" s="11" customFormat="1" ht="12.75">
      <c r="A12" s="16" t="s">
        <v>98</v>
      </c>
      <c r="B12" s="21">
        <v>0.25</v>
      </c>
      <c r="C12" s="21">
        <v>0.55</v>
      </c>
      <c r="D12" s="21">
        <v>0.2</v>
      </c>
      <c r="E12" s="17">
        <f>SUM(B12:D12)</f>
        <v>1</v>
      </c>
      <c r="F12" s="9"/>
      <c r="G12" s="9"/>
      <c r="H12" s="9"/>
    </row>
    <row r="13" spans="1:8" s="11" customFormat="1" ht="12.75">
      <c r="A13" s="16" t="s">
        <v>99</v>
      </c>
      <c r="B13" s="21">
        <v>0.4</v>
      </c>
      <c r="C13" s="21">
        <v>0.3</v>
      </c>
      <c r="D13" s="21">
        <v>0.3</v>
      </c>
      <c r="E13" s="17">
        <f>SUM(B13:D13)</f>
        <v>1</v>
      </c>
      <c r="F13" s="9"/>
      <c r="G13" s="9"/>
      <c r="H13" s="9"/>
    </row>
    <row r="14" spans="1:8" s="11" customFormat="1" ht="12.75">
      <c r="A14" s="16" t="s">
        <v>100</v>
      </c>
      <c r="B14" s="21">
        <v>0.4</v>
      </c>
      <c r="C14" s="21">
        <v>0.4</v>
      </c>
      <c r="D14" s="21">
        <v>0.2</v>
      </c>
      <c r="E14" s="17">
        <f>SUM(B14:D14)</f>
        <v>1</v>
      </c>
      <c r="F14" s="9"/>
      <c r="G14" s="9"/>
      <c r="H14" s="9"/>
    </row>
    <row r="15" spans="1:8" s="11" customFormat="1" ht="12.75">
      <c r="A15" s="22"/>
      <c r="B15" s="22"/>
      <c r="C15" s="22"/>
      <c r="D15" s="22"/>
      <c r="E15" s="17"/>
      <c r="F15" s="9"/>
      <c r="G15" s="9"/>
      <c r="H15" s="9"/>
    </row>
    <row r="16" spans="1:8" ht="12.75">
      <c r="A16" s="35" t="s">
        <v>109</v>
      </c>
      <c r="B16" s="7"/>
      <c r="C16" s="7"/>
      <c r="D16" s="7"/>
      <c r="E16" s="36">
        <f>SUM(B16:D16)</f>
        <v>0</v>
      </c>
      <c r="F16" s="26"/>
      <c r="G16" s="26"/>
      <c r="H16" s="26"/>
    </row>
    <row r="17" spans="1:8" ht="12.75">
      <c r="A17" s="35" t="s">
        <v>110</v>
      </c>
      <c r="B17" s="6"/>
      <c r="C17" s="6"/>
      <c r="D17" s="6"/>
      <c r="E17" s="36">
        <f>SUM(B17:D17)</f>
        <v>0</v>
      </c>
      <c r="F17" s="26"/>
      <c r="G17" s="26"/>
      <c r="H17" s="26"/>
    </row>
    <row r="18" spans="1:8" ht="12.75">
      <c r="A18" s="35" t="s">
        <v>111</v>
      </c>
      <c r="B18" s="6"/>
      <c r="C18" s="6"/>
      <c r="D18" s="6"/>
      <c r="E18" s="36">
        <f>SUM(B18:D18)</f>
        <v>0</v>
      </c>
      <c r="F18" s="26"/>
      <c r="G18" s="26"/>
      <c r="H18" s="26"/>
    </row>
    <row r="19" spans="1:8" ht="12.75">
      <c r="A19" s="35" t="s">
        <v>112</v>
      </c>
      <c r="B19" s="6"/>
      <c r="C19" s="6"/>
      <c r="D19" s="6"/>
      <c r="E19" s="36">
        <f>SUM(B19:D19)</f>
        <v>0</v>
      </c>
      <c r="F19" s="26"/>
      <c r="G19" s="26"/>
      <c r="H19" s="26"/>
    </row>
    <row r="20" spans="1:8" ht="24.75" customHeight="1">
      <c r="A20" s="23"/>
      <c r="B20" s="24"/>
      <c r="C20" s="24"/>
      <c r="D20" s="24"/>
      <c r="E20" s="25"/>
      <c r="F20" s="26"/>
      <c r="G20" s="26"/>
      <c r="H20" s="26"/>
    </row>
    <row r="21" spans="1:8" ht="12.75">
      <c r="A21" s="28"/>
      <c r="B21" s="28"/>
      <c r="C21" s="28"/>
      <c r="D21" s="28"/>
      <c r="E21" s="28"/>
      <c r="F21" s="29"/>
      <c r="G21" s="29"/>
      <c r="H21" s="29"/>
    </row>
    <row r="22" spans="1:8" ht="18.75" customHeight="1">
      <c r="A22" s="28"/>
      <c r="B22" s="3"/>
      <c r="C22" s="3"/>
      <c r="D22" s="3"/>
      <c r="E22" s="30"/>
      <c r="F22" s="29"/>
      <c r="G22" s="29"/>
      <c r="H22" s="29"/>
    </row>
    <row r="23" spans="1:8" ht="15.75">
      <c r="A23" s="28"/>
      <c r="B23" s="3"/>
      <c r="C23" s="3"/>
      <c r="D23" s="3"/>
      <c r="E23" s="30"/>
      <c r="F23" s="29"/>
      <c r="G23" s="29"/>
      <c r="H23" s="29"/>
    </row>
    <row r="24" spans="1:8" ht="12.75">
      <c r="A24" s="28"/>
      <c r="B24" s="28"/>
      <c r="C24" s="28"/>
      <c r="D24" s="28"/>
      <c r="E24" s="28"/>
      <c r="F24" s="29"/>
      <c r="G24" s="29"/>
      <c r="H24" s="29"/>
    </row>
    <row r="25" spans="1:8" ht="21" customHeight="1">
      <c r="A25" s="28"/>
      <c r="B25" s="28"/>
      <c r="C25" s="28"/>
      <c r="D25" s="28"/>
      <c r="E25" s="28"/>
      <c r="F25" s="29"/>
      <c r="G25" s="29"/>
      <c r="H25" s="29"/>
    </row>
    <row r="26" spans="1:8" ht="12.75">
      <c r="A26" s="28"/>
      <c r="B26" s="28"/>
      <c r="C26" s="28"/>
      <c r="D26" s="28"/>
      <c r="E26" s="28"/>
      <c r="F26" s="29"/>
      <c r="G26" s="29"/>
      <c r="H26" s="29"/>
    </row>
    <row r="27" spans="1:8" ht="18.75" customHeight="1">
      <c r="A27" s="28"/>
      <c r="B27" s="3"/>
      <c r="C27" s="3"/>
      <c r="D27" s="3"/>
      <c r="E27" s="30"/>
      <c r="F27" s="29"/>
      <c r="G27" s="29"/>
      <c r="H27" s="29"/>
    </row>
    <row r="28" spans="1:8" ht="15.75">
      <c r="A28" s="28"/>
      <c r="B28" s="3"/>
      <c r="C28" s="3"/>
      <c r="D28" s="3"/>
      <c r="E28" s="30"/>
      <c r="F28" s="29"/>
      <c r="G28" s="29"/>
      <c r="H28" s="29"/>
    </row>
    <row r="29" spans="1:8" ht="39" customHeight="1">
      <c r="A29" s="28"/>
      <c r="B29" s="28"/>
      <c r="C29" s="28"/>
      <c r="D29" s="28"/>
      <c r="E29" s="28"/>
      <c r="F29" s="29"/>
      <c r="G29" s="29"/>
      <c r="H29" s="29"/>
    </row>
    <row r="30" spans="1:8" ht="12.75">
      <c r="A30" s="28"/>
      <c r="B30" s="28"/>
      <c r="C30" s="28"/>
      <c r="D30" s="28"/>
      <c r="E30" s="28"/>
      <c r="F30" s="29"/>
      <c r="G30" s="29"/>
      <c r="H30" s="29"/>
    </row>
    <row r="31" spans="1:8" ht="21.75" customHeight="1">
      <c r="A31" s="28"/>
      <c r="B31" s="4"/>
      <c r="C31" s="4"/>
      <c r="D31" s="4"/>
      <c r="E31" s="30"/>
      <c r="F31" s="29"/>
      <c r="G31" s="29"/>
      <c r="H31" s="29"/>
    </row>
    <row r="32" spans="1:8" ht="15.75">
      <c r="A32" s="28"/>
      <c r="B32" s="4"/>
      <c r="C32" s="4"/>
      <c r="D32" s="4"/>
      <c r="E32" s="30"/>
      <c r="F32" s="29"/>
      <c r="G32" s="29"/>
      <c r="H32" s="29"/>
    </row>
    <row r="33" spans="1:8" ht="19.5" customHeight="1">
      <c r="A33" s="28"/>
      <c r="B33" s="30"/>
      <c r="C33" s="30"/>
      <c r="D33" s="30"/>
      <c r="E33" s="28"/>
      <c r="F33" s="29"/>
      <c r="G33" s="29"/>
      <c r="H33" s="29"/>
    </row>
    <row r="34" spans="1:8" ht="12.75">
      <c r="A34" s="28"/>
      <c r="B34" s="28"/>
      <c r="C34" s="28"/>
      <c r="D34" s="28"/>
      <c r="E34" s="28"/>
      <c r="F34" s="29"/>
      <c r="G34" s="29"/>
      <c r="H34" s="29"/>
    </row>
    <row r="35" spans="1:8" ht="19.5" customHeight="1">
      <c r="A35" s="28"/>
      <c r="B35" s="3"/>
      <c r="C35" s="3"/>
      <c r="D35" s="3"/>
      <c r="E35" s="31"/>
      <c r="F35" s="29"/>
      <c r="G35" s="29"/>
      <c r="H35" s="29"/>
    </row>
    <row r="36" spans="1:8" ht="19.5" customHeight="1">
      <c r="A36" s="28"/>
      <c r="B36" s="3"/>
      <c r="C36" s="3"/>
      <c r="D36" s="3"/>
      <c r="E36" s="31"/>
      <c r="F36" s="29"/>
      <c r="G36" s="29"/>
      <c r="H36" s="29"/>
    </row>
    <row r="37" spans="1:8" ht="19.5" customHeight="1">
      <c r="A37" s="28"/>
      <c r="B37" s="28"/>
      <c r="C37" s="28"/>
      <c r="D37" s="28"/>
      <c r="E37" s="28"/>
      <c r="F37" s="29"/>
      <c r="G37" s="29"/>
      <c r="H37" s="29"/>
    </row>
    <row r="38" spans="1:8" ht="12.75">
      <c r="A38" s="28"/>
      <c r="B38" s="28"/>
      <c r="C38" s="28"/>
      <c r="D38" s="28"/>
      <c r="E38" s="28"/>
      <c r="F38" s="29"/>
      <c r="G38" s="29"/>
      <c r="H38" s="29"/>
    </row>
    <row r="39" spans="1:8" ht="12.75">
      <c r="A39" s="28"/>
      <c r="B39" s="28"/>
      <c r="C39" s="28"/>
      <c r="D39" s="28"/>
      <c r="E39" s="28"/>
      <c r="F39" s="29"/>
      <c r="G39" s="29"/>
      <c r="H39" s="29"/>
    </row>
    <row r="40" spans="1:8" ht="12.75">
      <c r="A40" s="28"/>
      <c r="B40" s="28"/>
      <c r="C40" s="28"/>
      <c r="D40" s="28"/>
      <c r="E40" s="28"/>
      <c r="F40" s="29"/>
      <c r="G40" s="29"/>
      <c r="H40" s="29"/>
    </row>
    <row r="41" spans="1:8" ht="12.75">
      <c r="A41" s="32"/>
      <c r="B41" s="32"/>
      <c r="C41" s="32"/>
      <c r="D41" s="32"/>
      <c r="E41" s="32"/>
      <c r="F41" s="26"/>
      <c r="G41" s="26"/>
      <c r="H41" s="26"/>
    </row>
    <row r="42" spans="1:8" ht="12.75">
      <c r="A42" s="32"/>
      <c r="B42" s="32"/>
      <c r="C42" s="32"/>
      <c r="D42" s="32"/>
      <c r="E42" s="32"/>
      <c r="F42" s="26"/>
      <c r="G42" s="26"/>
      <c r="H42" s="26"/>
    </row>
    <row r="43" spans="1:8" ht="12.75">
      <c r="A43" s="32"/>
      <c r="B43" s="32"/>
      <c r="C43" s="32"/>
      <c r="D43" s="32"/>
      <c r="E43" s="32"/>
      <c r="F43" s="26"/>
      <c r="G43" s="26"/>
      <c r="H43" s="26"/>
    </row>
    <row r="44" spans="1:8" ht="12.75">
      <c r="A44" s="32"/>
      <c r="B44" s="32"/>
      <c r="C44" s="32"/>
      <c r="D44" s="32"/>
      <c r="E44" s="32"/>
      <c r="F44" s="26"/>
      <c r="G44" s="26"/>
      <c r="H44" s="26"/>
    </row>
    <row r="45" spans="1:8" ht="12.75">
      <c r="A45" s="32"/>
      <c r="B45" s="32"/>
      <c r="C45" s="32"/>
      <c r="D45" s="32"/>
      <c r="E45" s="32"/>
      <c r="F45" s="26"/>
      <c r="G45" s="26"/>
      <c r="H45" s="26"/>
    </row>
    <row r="46" spans="1:8" ht="12.75">
      <c r="A46" s="26"/>
      <c r="B46" s="26"/>
      <c r="C46" s="26"/>
      <c r="D46" s="26"/>
      <c r="F46" s="26"/>
      <c r="G46" s="26"/>
      <c r="H46" s="26"/>
    </row>
    <row r="47" spans="1:8" ht="12.75">
      <c r="A47" s="26"/>
      <c r="B47" s="26"/>
      <c r="C47" s="26"/>
      <c r="D47" s="26"/>
      <c r="F47" s="26"/>
      <c r="G47" s="26"/>
      <c r="H47" s="26"/>
    </row>
    <row r="48" spans="1:8" ht="12.75">
      <c r="A48" s="26"/>
      <c r="B48" s="34" t="s">
        <v>103</v>
      </c>
      <c r="C48" s="34"/>
      <c r="D48" s="34"/>
      <c r="F48" s="26"/>
      <c r="G48" s="26"/>
      <c r="H48" s="26"/>
    </row>
    <row r="49" spans="1:8" ht="12.75">
      <c r="A49" s="26"/>
      <c r="B49" s="26"/>
      <c r="C49" s="26"/>
      <c r="D49" s="26"/>
      <c r="F49" s="26"/>
      <c r="G49" s="26"/>
      <c r="H49" s="26"/>
    </row>
    <row r="61" spans="6:8" ht="12.75">
      <c r="F61" s="27">
        <v>1</v>
      </c>
      <c r="H61" s="27">
        <v>3</v>
      </c>
    </row>
    <row r="62" spans="6:8" ht="12.75">
      <c r="F62" s="27">
        <v>2</v>
      </c>
      <c r="H62" s="27">
        <v>6</v>
      </c>
    </row>
    <row r="63" ht="12.75">
      <c r="F63" s="27">
        <v>3</v>
      </c>
    </row>
    <row r="64" ht="12.75">
      <c r="F64" s="27">
        <v>4</v>
      </c>
    </row>
    <row r="65" ht="12.75">
      <c r="F65" s="27">
        <v>5</v>
      </c>
    </row>
  </sheetData>
  <sheetProtection password="CE84" sheet="1" objects="1" scenarios="1"/>
  <mergeCells count="2">
    <mergeCell ref="A4:D4"/>
    <mergeCell ref="A5:E5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F52"/>
  <sheetViews>
    <sheetView workbookViewId="0" topLeftCell="A1">
      <selection activeCell="B5" sqref="B5"/>
    </sheetView>
  </sheetViews>
  <sheetFormatPr defaultColWidth="11.00390625" defaultRowHeight="12"/>
  <cols>
    <col min="1" max="2" width="10.875" style="11" customWidth="1"/>
    <col min="3" max="3" width="23.875" style="11" customWidth="1"/>
    <col min="4" max="16384" width="10.875" style="11" customWidth="1"/>
  </cols>
  <sheetData>
    <row r="1" spans="1:6" ht="40.5" customHeight="1">
      <c r="A1" s="8" t="s">
        <v>106</v>
      </c>
      <c r="B1" s="9"/>
      <c r="C1" s="9"/>
      <c r="D1" s="9"/>
      <c r="E1" s="9"/>
      <c r="F1" s="9"/>
    </row>
    <row r="2" spans="1:6" ht="12">
      <c r="A2" s="9"/>
      <c r="B2" s="12" t="s">
        <v>103</v>
      </c>
      <c r="C2" s="9"/>
      <c r="D2" s="9"/>
      <c r="E2" s="9"/>
      <c r="F2" s="9"/>
    </row>
    <row r="3" spans="1:6" ht="12">
      <c r="A3" s="9"/>
      <c r="B3" s="9"/>
      <c r="C3" s="9"/>
      <c r="D3" s="9"/>
      <c r="E3" s="9"/>
      <c r="F3" s="9"/>
    </row>
    <row r="4" spans="1:6" ht="34.5" customHeight="1">
      <c r="A4" s="40" t="s">
        <v>102</v>
      </c>
      <c r="B4" s="171"/>
      <c r="C4" s="172"/>
      <c r="D4" s="9"/>
      <c r="E4" s="9"/>
      <c r="F4" s="9"/>
    </row>
    <row r="5" spans="1:6" ht="15.75">
      <c r="A5" s="16"/>
      <c r="B5" s="1">
        <v>200</v>
      </c>
      <c r="C5" s="173" t="s">
        <v>2</v>
      </c>
      <c r="D5" s="9"/>
      <c r="E5" s="9"/>
      <c r="F5" s="9"/>
    </row>
    <row r="6" spans="1:6" ht="24.75" customHeight="1">
      <c r="A6" s="174"/>
      <c r="B6" s="175" t="str">
        <f>B5&amp;" pixels = approx. "&amp;INT(B5/72*2.68*10)/10&amp;" cm"</f>
        <v>200 pixels = approx. 7.4 cm</v>
      </c>
      <c r="C6" s="176"/>
      <c r="D6" s="9"/>
      <c r="E6" s="9"/>
      <c r="F6" s="9"/>
    </row>
    <row r="7" spans="1:6" ht="12">
      <c r="A7" s="177"/>
      <c r="B7" s="177"/>
      <c r="C7" s="177"/>
      <c r="D7" s="9"/>
      <c r="E7" s="9"/>
      <c r="F7" s="9"/>
    </row>
    <row r="8" spans="1:6" ht="18.75" customHeight="1">
      <c r="A8" s="178" t="s">
        <v>146</v>
      </c>
      <c r="B8" s="171"/>
      <c r="C8" s="172"/>
      <c r="D8" s="9"/>
      <c r="E8" s="9"/>
      <c r="F8" s="9"/>
    </row>
    <row r="9" spans="1:6" ht="15.75">
      <c r="A9" s="16"/>
      <c r="B9" s="1">
        <v>40</v>
      </c>
      <c r="C9" s="173" t="s">
        <v>3</v>
      </c>
      <c r="D9" s="9"/>
      <c r="E9" s="9"/>
      <c r="F9" s="9"/>
    </row>
    <row r="10" spans="1:6" ht="12">
      <c r="A10" s="179" t="str">
        <f>" Results in "&amp;INT((resolution+1.5)^2/2+0.5)&amp;" scan dots in the triangle plot"</f>
        <v> Results in 861 scan dots in the triangle plot</v>
      </c>
      <c r="B10" s="22"/>
      <c r="C10" s="180"/>
      <c r="D10" s="9"/>
      <c r="E10" s="9"/>
      <c r="F10" s="9"/>
    </row>
    <row r="11" spans="1:6" ht="21" customHeight="1">
      <c r="A11" s="181" t="str">
        <f>" A value of "&amp;INT(size/3)&amp;" is advisable for fine plots."</f>
        <v> A value of 66 is advisable for fine plots.</v>
      </c>
      <c r="B11" s="175"/>
      <c r="C11" s="176"/>
      <c r="D11" s="9"/>
      <c r="E11" s="9"/>
      <c r="F11" s="9"/>
    </row>
    <row r="12" spans="1:6" ht="12">
      <c r="A12" s="177"/>
      <c r="B12" s="177"/>
      <c r="C12" s="177"/>
      <c r="D12" s="9"/>
      <c r="E12" s="9"/>
      <c r="F12" s="9"/>
    </row>
    <row r="13" spans="1:6" ht="18.75" customHeight="1">
      <c r="A13" s="178" t="s">
        <v>101</v>
      </c>
      <c r="B13" s="171"/>
      <c r="C13" s="172"/>
      <c r="D13" s="9"/>
      <c r="E13" s="9"/>
      <c r="F13" s="9"/>
    </row>
    <row r="14" spans="1:6" ht="15.75">
      <c r="A14" s="16"/>
      <c r="B14" s="1">
        <v>70</v>
      </c>
      <c r="C14" s="173" t="s">
        <v>1</v>
      </c>
      <c r="D14" s="9"/>
      <c r="E14" s="9"/>
      <c r="F14" s="9"/>
    </row>
    <row r="15" spans="1:6" ht="39" customHeight="1">
      <c r="A15" s="182" t="s">
        <v>123</v>
      </c>
      <c r="B15" s="183"/>
      <c r="C15" s="184"/>
      <c r="D15" s="9"/>
      <c r="E15" s="9"/>
      <c r="F15" s="9"/>
    </row>
    <row r="16" spans="1:6" s="186" customFormat="1" ht="12">
      <c r="A16" s="185"/>
      <c r="B16" s="185"/>
      <c r="C16" s="185"/>
      <c r="D16" s="9"/>
      <c r="E16" s="9"/>
      <c r="F16" s="9"/>
    </row>
    <row r="17" spans="1:6" ht="18.75" customHeight="1">
      <c r="A17" s="178" t="s">
        <v>119</v>
      </c>
      <c r="B17" s="171"/>
      <c r="C17" s="172"/>
      <c r="D17" s="9"/>
      <c r="E17" s="9"/>
      <c r="F17" s="9"/>
    </row>
    <row r="18" spans="1:6" ht="15.75">
      <c r="A18" s="16"/>
      <c r="B18" s="1">
        <v>1</v>
      </c>
      <c r="C18" s="187" t="s">
        <v>139</v>
      </c>
      <c r="D18" s="9"/>
      <c r="E18" s="9"/>
      <c r="F18" s="9"/>
    </row>
    <row r="19" spans="1:6" ht="24.75" customHeight="1">
      <c r="A19" s="182"/>
      <c r="B19" s="183"/>
      <c r="C19" s="184"/>
      <c r="D19" s="9"/>
      <c r="E19" s="9"/>
      <c r="F19" s="9"/>
    </row>
    <row r="20" spans="1:6" s="186" customFormat="1" ht="12">
      <c r="A20" s="185"/>
      <c r="B20" s="185"/>
      <c r="C20" s="185"/>
      <c r="D20" s="9"/>
      <c r="E20" s="9"/>
      <c r="F20" s="9"/>
    </row>
    <row r="21" spans="1:6" ht="18.75" customHeight="1">
      <c r="A21" s="178" t="s">
        <v>87</v>
      </c>
      <c r="B21" s="171"/>
      <c r="C21" s="172"/>
      <c r="D21" s="9"/>
      <c r="E21" s="9"/>
      <c r="F21" s="9"/>
    </row>
    <row r="22" spans="1:6" ht="15.75">
      <c r="A22" s="16"/>
      <c r="B22" s="1">
        <v>5</v>
      </c>
      <c r="C22" s="173" t="s">
        <v>88</v>
      </c>
      <c r="D22" s="9"/>
      <c r="E22" s="9"/>
      <c r="F22" s="9"/>
    </row>
    <row r="23" spans="1:6" ht="39" customHeight="1">
      <c r="A23" s="182" t="s">
        <v>89</v>
      </c>
      <c r="B23" s="183"/>
      <c r="C23" s="184"/>
      <c r="D23" s="9"/>
      <c r="E23" s="9"/>
      <c r="F23" s="9"/>
    </row>
    <row r="24" spans="1:6" ht="12">
      <c r="A24" s="177"/>
      <c r="B24" s="177"/>
      <c r="C24" s="177"/>
      <c r="D24" s="9"/>
      <c r="E24" s="9"/>
      <c r="F24" s="9"/>
    </row>
    <row r="25" spans="1:6" ht="31.5" customHeight="1">
      <c r="A25" s="178" t="s">
        <v>147</v>
      </c>
      <c r="B25" s="171"/>
      <c r="C25" s="172"/>
      <c r="D25" s="9"/>
      <c r="E25" s="9"/>
      <c r="F25" s="9"/>
    </row>
    <row r="26" spans="1:6" ht="15.75">
      <c r="A26" s="16"/>
      <c r="B26" s="2" t="str">
        <f ca="1">"Mixtri&gt;"&amp;DAY(TODAY())&amp;"."&amp;MONTH(TODAY())&amp;"."&amp;HOUR(NOW())&amp;"h"&amp;MINUTE(NOW())&amp;"m"&amp;SECOND(NOW())&amp;"s"</f>
        <v>Mixtri&gt;29.6.16h3m27s</v>
      </c>
      <c r="C26" s="188"/>
      <c r="D26" s="9"/>
      <c r="E26" s="9"/>
      <c r="F26" s="9"/>
    </row>
    <row r="27" spans="1:6" ht="30.75" customHeight="1">
      <c r="A27" s="174"/>
      <c r="B27" s="189" t="str">
        <f ca="1">"Mixtri&gt;"&amp;DAY(TODAY())&amp;"."&amp;MONTH(TODAY())&amp;"."&amp;HOUR(NOW())&amp;"h"&amp;MINUTE(NOW())&amp;"m"&amp;SECOND(NOW())&amp;"s"</f>
        <v>Mixtri&gt;29.6.16h3m27s</v>
      </c>
      <c r="C27" s="176"/>
      <c r="D27" s="9"/>
      <c r="E27" s="9"/>
      <c r="F27" s="9"/>
    </row>
    <row r="28" spans="1:6" ht="12">
      <c r="A28" s="177"/>
      <c r="B28" s="177"/>
      <c r="C28" s="177"/>
      <c r="D28" s="9"/>
      <c r="E28" s="9"/>
      <c r="F28" s="9"/>
    </row>
    <row r="29" spans="1:6" ht="19.5" customHeight="1">
      <c r="A29" s="178" t="s">
        <v>138</v>
      </c>
      <c r="B29" s="171"/>
      <c r="C29" s="172"/>
      <c r="D29" s="9"/>
      <c r="E29" s="9"/>
      <c r="F29" s="9"/>
    </row>
    <row r="30" spans="1:6" ht="19.5" customHeight="1">
      <c r="A30" s="16"/>
      <c r="B30" s="1">
        <v>1</v>
      </c>
      <c r="C30" s="187" t="s">
        <v>139</v>
      </c>
      <c r="D30" s="9"/>
      <c r="E30" s="9"/>
      <c r="F30" s="9"/>
    </row>
    <row r="31" spans="1:6" ht="19.5" customHeight="1">
      <c r="A31" s="181" t="s">
        <v>122</v>
      </c>
      <c r="B31" s="175"/>
      <c r="C31" s="176"/>
      <c r="D31" s="9"/>
      <c r="E31" s="9"/>
      <c r="F31" s="9"/>
    </row>
    <row r="32" spans="1:6" ht="12.75">
      <c r="A32" s="177"/>
      <c r="B32" s="177"/>
      <c r="C32" s="177"/>
      <c r="D32" s="9"/>
      <c r="E32" s="9"/>
      <c r="F32" s="9"/>
    </row>
    <row r="33" spans="1:6" ht="12.75">
      <c r="A33" s="177"/>
      <c r="B33" s="177"/>
      <c r="C33" s="177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12" t="s">
        <v>103</v>
      </c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48" spans="4:6" ht="12.75">
      <c r="D48" s="11">
        <v>1</v>
      </c>
      <c r="F48" s="11">
        <v>3</v>
      </c>
    </row>
    <row r="49" spans="4:6" ht="12.75">
      <c r="D49" s="11">
        <v>2</v>
      </c>
      <c r="F49" s="11">
        <v>6</v>
      </c>
    </row>
    <row r="50" ht="12.75">
      <c r="D50" s="11">
        <v>3</v>
      </c>
    </row>
    <row r="51" ht="12.75">
      <c r="D51" s="11">
        <v>4</v>
      </c>
    </row>
    <row r="52" ht="12.75">
      <c r="D52" s="11">
        <v>5</v>
      </c>
    </row>
  </sheetData>
  <sheetProtection password="CE84" sheet="1" objects="1" scenarios="1"/>
  <mergeCells count="10">
    <mergeCell ref="A29:C29"/>
    <mergeCell ref="A15:C15"/>
    <mergeCell ref="A4:C4"/>
    <mergeCell ref="A8:C8"/>
    <mergeCell ref="A13:C13"/>
    <mergeCell ref="A25:C25"/>
    <mergeCell ref="A21:C21"/>
    <mergeCell ref="A23:C23"/>
    <mergeCell ref="A17:C17"/>
    <mergeCell ref="A19:C1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gd</cp:lastModifiedBy>
  <dcterms:created xsi:type="dcterms:W3CDTF">2000-06-26T14:21:11Z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